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oratynski\Desktop\Przetargi\Energia elektryczna\"/>
    </mc:Choice>
  </mc:AlternateContent>
  <bookViews>
    <workbookView xWindow="0" yWindow="0" windowWidth="28800" windowHeight="13020"/>
  </bookViews>
  <sheets>
    <sheet name="Formularz" sheetId="7" r:id="rId1"/>
  </sheets>
  <calcPr calcId="152511"/>
</workbook>
</file>

<file path=xl/calcChain.xml><?xml version="1.0" encoding="utf-8"?>
<calcChain xmlns="http://schemas.openxmlformats.org/spreadsheetml/2006/main">
  <c r="I178" i="7" l="1"/>
  <c r="J178" i="7" s="1"/>
  <c r="E176" i="7"/>
  <c r="I176" i="7" s="1"/>
  <c r="I174" i="7"/>
  <c r="J174" i="7" s="1"/>
  <c r="E173" i="7"/>
  <c r="I173" i="7" s="1"/>
  <c r="J173" i="7" l="1"/>
  <c r="K173" i="7" s="1"/>
  <c r="J176" i="7"/>
  <c r="K176" i="7" s="1"/>
  <c r="K174" i="7"/>
  <c r="E177" i="7"/>
  <c r="I177" i="7" s="1"/>
  <c r="K178" i="7"/>
  <c r="I195" i="7"/>
  <c r="E193" i="7"/>
  <c r="I193" i="7" s="1"/>
  <c r="I191" i="7"/>
  <c r="J191" i="7" s="1"/>
  <c r="I190" i="7"/>
  <c r="E122" i="7"/>
  <c r="I122" i="7" s="1"/>
  <c r="J122" i="7" s="1"/>
  <c r="K122" i="7" s="1"/>
  <c r="E121" i="7"/>
  <c r="I156" i="7"/>
  <c r="J156" i="7" s="1"/>
  <c r="I155" i="7"/>
  <c r="J155" i="7" s="1"/>
  <c r="I154" i="7"/>
  <c r="J154" i="7" s="1"/>
  <c r="I136" i="7"/>
  <c r="J136" i="7" s="1"/>
  <c r="K136" i="7" s="1"/>
  <c r="I137" i="7"/>
  <c r="J137" i="7" s="1"/>
  <c r="K137" i="7" s="1"/>
  <c r="I135" i="7"/>
  <c r="J135" i="7" s="1"/>
  <c r="F131" i="7"/>
  <c r="I121" i="7"/>
  <c r="J121" i="7" s="1"/>
  <c r="I117" i="7"/>
  <c r="J117" i="7" s="1"/>
  <c r="K117" i="7" s="1"/>
  <c r="I118" i="7"/>
  <c r="J118" i="7" s="1"/>
  <c r="K118" i="7" s="1"/>
  <c r="I116" i="7"/>
  <c r="J116" i="7" s="1"/>
  <c r="F112" i="7"/>
  <c r="I98" i="7"/>
  <c r="J98" i="7" s="1"/>
  <c r="K98" i="7" s="1"/>
  <c r="I99" i="7"/>
  <c r="J99" i="7" s="1"/>
  <c r="K99" i="7" s="1"/>
  <c r="I97" i="7"/>
  <c r="J97" i="7" s="1"/>
  <c r="F93" i="7"/>
  <c r="E103" i="7"/>
  <c r="I103" i="7" s="1"/>
  <c r="J103" i="7" s="1"/>
  <c r="K103" i="7" s="1"/>
  <c r="E102" i="7"/>
  <c r="I102" i="7" s="1"/>
  <c r="J102" i="7" s="1"/>
  <c r="I81" i="7"/>
  <c r="J81" i="7" s="1"/>
  <c r="K81" i="7" s="1"/>
  <c r="I64" i="7"/>
  <c r="J64" i="7" s="1"/>
  <c r="K64" i="7" s="1"/>
  <c r="I47" i="7"/>
  <c r="J47" i="7" s="1"/>
  <c r="K47" i="7" s="1"/>
  <c r="I13" i="7"/>
  <c r="J13" i="7" s="1"/>
  <c r="K13" i="7" s="1"/>
  <c r="K175" i="7" l="1"/>
  <c r="J177" i="7"/>
  <c r="K177" i="7" s="1"/>
  <c r="K179" i="7" s="1"/>
  <c r="J195" i="7"/>
  <c r="K195" i="7" s="1"/>
  <c r="J190" i="7"/>
  <c r="K190" i="7" s="1"/>
  <c r="J193" i="7"/>
  <c r="K193" i="7" s="1"/>
  <c r="K191" i="7"/>
  <c r="E194" i="7"/>
  <c r="I194" i="7" s="1"/>
  <c r="K155" i="7"/>
  <c r="K154" i="7"/>
  <c r="K156" i="7"/>
  <c r="K135" i="7"/>
  <c r="K121" i="7"/>
  <c r="K116" i="7"/>
  <c r="K102" i="7"/>
  <c r="K97" i="7"/>
  <c r="I32" i="7"/>
  <c r="J32" i="7" s="1"/>
  <c r="K32" i="7" s="1"/>
  <c r="K180" i="7" l="1"/>
  <c r="K192" i="7"/>
  <c r="J194" i="7"/>
  <c r="K194" i="7" s="1"/>
  <c r="K196" i="7" s="1"/>
  <c r="I30" i="7"/>
  <c r="J30" i="7" s="1"/>
  <c r="K30" i="7" s="1"/>
  <c r="I29" i="7"/>
  <c r="J29" i="7" s="1"/>
  <c r="K29" i="7" s="1"/>
  <c r="E161" i="7"/>
  <c r="I161" i="7" s="1"/>
  <c r="E160" i="7"/>
  <c r="I160" i="7" s="1"/>
  <c r="J160" i="7" s="1"/>
  <c r="K160" i="7" s="1"/>
  <c r="E159" i="7"/>
  <c r="I159" i="7" s="1"/>
  <c r="E158" i="7"/>
  <c r="I158" i="7" s="1"/>
  <c r="J158" i="7" s="1"/>
  <c r="K158" i="7" s="1"/>
  <c r="K157" i="7"/>
  <c r="E142" i="7"/>
  <c r="I142" i="7" s="1"/>
  <c r="J142" i="7" s="1"/>
  <c r="K142" i="7" s="1"/>
  <c r="E141" i="7"/>
  <c r="I141" i="7" s="1"/>
  <c r="J141" i="7" s="1"/>
  <c r="K141" i="7" s="1"/>
  <c r="E140" i="7"/>
  <c r="I140" i="7" s="1"/>
  <c r="E139" i="7"/>
  <c r="I139" i="7" s="1"/>
  <c r="J139" i="7" s="1"/>
  <c r="K139" i="7" s="1"/>
  <c r="K138" i="7"/>
  <c r="E123" i="7"/>
  <c r="I123" i="7" s="1"/>
  <c r="J123" i="7" s="1"/>
  <c r="K123" i="7" s="1"/>
  <c r="E120" i="7"/>
  <c r="I120" i="7" s="1"/>
  <c r="J120" i="7" s="1"/>
  <c r="K120" i="7" s="1"/>
  <c r="K119" i="7"/>
  <c r="K124" i="7" l="1"/>
  <c r="K197" i="7"/>
  <c r="J161" i="7"/>
  <c r="K161" i="7" s="1"/>
  <c r="J159" i="7"/>
  <c r="K159" i="7" s="1"/>
  <c r="J140" i="7"/>
  <c r="K140" i="7" s="1"/>
  <c r="K143" i="7" s="1"/>
  <c r="K144" i="7" s="1"/>
  <c r="K125" i="7"/>
  <c r="E104" i="7"/>
  <c r="I104" i="7" s="1"/>
  <c r="J104" i="7" s="1"/>
  <c r="K104" i="7" s="1"/>
  <c r="E101" i="7"/>
  <c r="I101" i="7" s="1"/>
  <c r="J101" i="7" s="1"/>
  <c r="K101" i="7" s="1"/>
  <c r="K100" i="7"/>
  <c r="E85" i="7"/>
  <c r="I85" i="7" s="1"/>
  <c r="J85" i="7" s="1"/>
  <c r="K85" i="7" s="1"/>
  <c r="E83" i="7"/>
  <c r="I83" i="7" s="1"/>
  <c r="E80" i="7"/>
  <c r="E68" i="7"/>
  <c r="I68" i="7" s="1"/>
  <c r="J68" i="7" s="1"/>
  <c r="K68" i="7" s="1"/>
  <c r="E66" i="7"/>
  <c r="I66" i="7" s="1"/>
  <c r="E51" i="7"/>
  <c r="I51" i="7" s="1"/>
  <c r="J51" i="7" s="1"/>
  <c r="K51" i="7" s="1"/>
  <c r="E49" i="7"/>
  <c r="I49" i="7" s="1"/>
  <c r="E46" i="7"/>
  <c r="E34" i="7"/>
  <c r="I34" i="7" s="1"/>
  <c r="J34" i="7" s="1"/>
  <c r="K34" i="7" s="1"/>
  <c r="K31" i="7"/>
  <c r="E33" i="7"/>
  <c r="I33" i="7" s="1"/>
  <c r="J33" i="7" s="1"/>
  <c r="K33" i="7" s="1"/>
  <c r="K162" i="7" l="1"/>
  <c r="K163" i="7" s="1"/>
  <c r="K105" i="7"/>
  <c r="K106" i="7" s="1"/>
  <c r="E67" i="7"/>
  <c r="I67" i="7" s="1"/>
  <c r="I63" i="7"/>
  <c r="J66" i="7"/>
  <c r="K66" i="7" s="1"/>
  <c r="E50" i="7"/>
  <c r="I50" i="7" s="1"/>
  <c r="I46" i="7"/>
  <c r="J49" i="7"/>
  <c r="K49" i="7" s="1"/>
  <c r="E84" i="7"/>
  <c r="I84" i="7" s="1"/>
  <c r="I80" i="7"/>
  <c r="J83" i="7"/>
  <c r="K83" i="7" s="1"/>
  <c r="K35" i="7"/>
  <c r="K36" i="7" s="1"/>
  <c r="E17" i="7"/>
  <c r="I17" i="7" s="1"/>
  <c r="J84" i="7" l="1"/>
  <c r="K84" i="7" s="1"/>
  <c r="K86" i="7" s="1"/>
  <c r="J50" i="7"/>
  <c r="K50" i="7" s="1"/>
  <c r="K52" i="7" s="1"/>
  <c r="J67" i="7"/>
  <c r="K67" i="7" s="1"/>
  <c r="K69" i="7" s="1"/>
  <c r="J17" i="7"/>
  <c r="K17" i="7" s="1"/>
  <c r="J80" i="7"/>
  <c r="K80" i="7" s="1"/>
  <c r="K82" i="7" s="1"/>
  <c r="K87" i="7" s="1"/>
  <c r="J46" i="7"/>
  <c r="K46" i="7" s="1"/>
  <c r="K48" i="7" s="1"/>
  <c r="J63" i="7"/>
  <c r="K63" i="7" s="1"/>
  <c r="K65" i="7" s="1"/>
  <c r="E15" i="7"/>
  <c r="I15" i="7" s="1"/>
  <c r="K70" i="7" l="1"/>
  <c r="J15" i="7"/>
  <c r="K15" i="7" s="1"/>
  <c r="E16" i="7"/>
  <c r="I16" i="7" s="1"/>
  <c r="I12" i="7"/>
  <c r="K53" i="7"/>
  <c r="J16" i="7" l="1"/>
  <c r="K16" i="7" s="1"/>
  <c r="K18" i="7" s="1"/>
  <c r="J12" i="7"/>
  <c r="K12" i="7" s="1"/>
  <c r="K14" i="7" s="1"/>
  <c r="K19" i="7" l="1"/>
  <c r="K201" i="7" l="1"/>
  <c r="L201" i="7" s="1"/>
</calcChain>
</file>

<file path=xl/sharedStrings.xml><?xml version="1.0" encoding="utf-8"?>
<sst xmlns="http://schemas.openxmlformats.org/spreadsheetml/2006/main" count="470" uniqueCount="64">
  <si>
    <t>Lp</t>
  </si>
  <si>
    <t>Wyszczególnienie  elementów rozliczeniowych</t>
  </si>
  <si>
    <t>Zakładane ilości</t>
  </si>
  <si>
    <t>Jednostka</t>
  </si>
  <si>
    <t>Mnożna</t>
  </si>
  <si>
    <t>Cena jednostkowa opłat ( bez VAT )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</si>
  <si>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</si>
  <si>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</si>
  <si>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</si>
  <si>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</si>
  <si>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</si>
  <si>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</si>
  <si>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</si>
  <si>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</si>
  <si>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</si>
  <si>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Przewidywane zużycie w okresie zamówienia</t>
  </si>
  <si>
    <t>Moc umowna</t>
  </si>
  <si>
    <t>kW</t>
  </si>
  <si>
    <t>liczba punktów poboru e.e.</t>
  </si>
  <si>
    <t>Grupa taryfowa</t>
  </si>
  <si>
    <t>Sprzedaż</t>
  </si>
  <si>
    <t xml:space="preserve">Energia elektryczna całodobowa </t>
  </si>
  <si>
    <t>m-cy</t>
  </si>
  <si>
    <t>Wartość opłat ( bez VAT ) w PLN</t>
  </si>
  <si>
    <t>Wartość opłat (z VAT ) w PLN</t>
  </si>
  <si>
    <t>Dystrybucja</t>
  </si>
  <si>
    <t>Opłaty stałe</t>
  </si>
  <si>
    <t>Opłata abonamentowa</t>
  </si>
  <si>
    <t>Podatek VAT  w PLN</t>
  </si>
  <si>
    <t>FORMULARZ CENOWY</t>
  </si>
  <si>
    <t>KWh</t>
  </si>
  <si>
    <t>z/KWh</t>
  </si>
  <si>
    <t xml:space="preserve">Razem wartość opłat brutto </t>
  </si>
  <si>
    <t>Umowa kompleksowa (sprzedaż + dystrybucja)</t>
  </si>
  <si>
    <r>
      <t xml:space="preserve">Podpis (y) i pieczęć imienna osób </t>
    </r>
    <r>
      <rPr>
        <sz val="10"/>
        <rFont val="Times New Roman"/>
        <family val="1"/>
        <charset val="238"/>
      </rPr>
      <t>uprawnionych 
do reprezentowania Wykonawcy</t>
    </r>
  </si>
  <si>
    <t>Opłata handlowa</t>
  </si>
  <si>
    <t>zł/kW/m-c</t>
  </si>
  <si>
    <t>zł/KWh</t>
  </si>
  <si>
    <t>C21</t>
  </si>
  <si>
    <t>C11</t>
  </si>
  <si>
    <t xml:space="preserve">Energia elektryczna dzień </t>
  </si>
  <si>
    <t xml:space="preserve">Energia elektryczna noc </t>
  </si>
  <si>
    <t>C12b</t>
  </si>
  <si>
    <t>C22b</t>
  </si>
  <si>
    <t>C22a</t>
  </si>
  <si>
    <t xml:space="preserve">Energia elektryczna szczyt </t>
  </si>
  <si>
    <t>Energia elektryczna poza szczytem</t>
  </si>
  <si>
    <t xml:space="preserve">RAZEM </t>
  </si>
  <si>
    <t xml:space="preserve">Moc przyłączeniowa </t>
  </si>
  <si>
    <t>Narodowe Muzeum Morskie – spichlerze na Ołowiance</t>
  </si>
  <si>
    <t xml:space="preserve">Oddział – Żuraw </t>
  </si>
  <si>
    <t>Nr sprawy ZP/27-11/PN/2014                                                                                                                             Załącznik nr 6</t>
  </si>
  <si>
    <t>Oddział - Ośrodek Kultury Morskiej</t>
  </si>
  <si>
    <t>Oddział - Statek Muzeum "Dar Pomorza"</t>
  </si>
  <si>
    <t>Promówka</t>
  </si>
  <si>
    <t xml:space="preserve">Pracownia Konserwatorska – Brama Żuławska </t>
  </si>
  <si>
    <t>Oddział - Muzeum Rybołówstwa w Helu</t>
  </si>
  <si>
    <t>Oddział -Muzeum Wisły</t>
  </si>
  <si>
    <t xml:space="preserve">Oddział - Statek Muzeum  ,,Sołdek” </t>
  </si>
  <si>
    <t>Oddział - Muzeum Zalewu Wiślanego (stare przyłącze)</t>
  </si>
  <si>
    <t>Oddział - Muzeum Zalewu Wiślanego (nowe przyłącze)</t>
  </si>
  <si>
    <t>netto</t>
  </si>
  <si>
    <t>brutto</t>
  </si>
  <si>
    <t>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</si>
</sst>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#,##0.00\ &quot;zł&quot;"/>
    <numFmt numFmtId="165" formatCode="#,##0.0000"/>
    <numFmt numFmtId="166" formatCode="#,##0.00000"/>
    <numFmt numFmtId="167" formatCode="#,##0.0000\ &quot;zł&quot;"/>
  </numFmts>
  <fonts count="12" x14ac:knownFonts="1">
    <font>
      <sz val="10"/>
      <name val="Arial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vertical="top" wrapText="1"/>
    </xf>
    <xf numFmtId="3" fontId="1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8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 vertical="top" wrapText="1"/>
    </xf>
    <xf numFmtId="164" fontId="1" fillId="5" borderId="0" xfId="0" applyNumberFormat="1" applyFont="1" applyFill="1" applyBorder="1" applyAlignment="1">
      <alignment vertical="top" wrapText="1"/>
    </xf>
    <xf numFmtId="0" fontId="0" fillId="0" borderId="0" xfId="0" applyFill="1"/>
    <xf numFmtId="166" fontId="2" fillId="3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horizontal="right" wrapText="1"/>
    </xf>
    <xf numFmtId="0" fontId="11" fillId="6" borderId="3" xfId="0" applyFont="1" applyFill="1" applyBorder="1"/>
    <xf numFmtId="164" fontId="11" fillId="6" borderId="4" xfId="0" applyNumberFormat="1" applyFont="1" applyFill="1" applyBorder="1"/>
    <xf numFmtId="164" fontId="11" fillId="6" borderId="5" xfId="0" applyNumberFormat="1" applyFont="1" applyFill="1" applyBorder="1"/>
    <xf numFmtId="0" fontId="0" fillId="5" borderId="0" xfId="0" applyFill="1"/>
    <xf numFmtId="3" fontId="2" fillId="4" borderId="1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textRotation="9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textRotation="90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textRotation="90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textRotation="90" wrapText="1"/>
    </xf>
  </cellXfs>
  <cellStyles count="2">
    <cellStyle name="Normalny" xfId="0" builtinId="0"/>
    <cellStyle name="Walutow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07"/>
  <sheetViews>
    <sheetView tabSelected="1" workbookViewId="0">
      <selection activeCell="L201" sqref="L201"/>
    </sheetView>
  </sheetViews>
  <sheetFormatPr defaultColWidth="9.140625" defaultRowHeight="12.75" x14ac:dyDescent="0.2"/>
  <cols>
    <col min="1" max="1" width="10.28515625" customWidth="1"/>
    <col min="2" max="2" width="6.7109375" customWidth="1"/>
    <col min="3" max="3" width="6.5703125" customWidth="1"/>
    <col min="4" max="4" width="15.140625" customWidth="1"/>
    <col min="8" max="8" width="11.85546875" customWidth="1"/>
    <col min="9" max="9" width="11.28515625" customWidth="1"/>
    <col min="10" max="10" width="12.42578125" customWidth="1"/>
    <col min="11" max="11" width="17" customWidth="1"/>
    <col min="12" max="12" width="12.140625" bestFit="1" customWidth="1"/>
  </cols>
  <sheetData>
    <row r="1" spans="1:11" ht="12.75" customHeight="1" x14ac:dyDescent="0.2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x14ac:dyDescent="0.25">
      <c r="B2" s="12"/>
      <c r="C2" s="11"/>
      <c r="D2" s="11"/>
      <c r="E2" s="11"/>
      <c r="F2" s="11"/>
      <c r="G2" s="11"/>
      <c r="H2" s="11"/>
      <c r="I2" s="11"/>
      <c r="J2" s="11"/>
      <c r="K2" s="11"/>
    </row>
    <row r="3" spans="1:11" ht="12.75" customHeight="1" x14ac:dyDescent="0.25">
      <c r="A3" s="42" t="s">
        <v>29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x14ac:dyDescent="0.2">
      <c r="A4" s="34"/>
    </row>
    <row r="5" spans="1:11" ht="48" x14ac:dyDescent="0.2">
      <c r="A5" s="43" t="s">
        <v>49</v>
      </c>
      <c r="B5" s="4"/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23</v>
      </c>
      <c r="J5" s="1" t="s">
        <v>28</v>
      </c>
      <c r="K5" s="1" t="s">
        <v>24</v>
      </c>
    </row>
    <row r="6" spans="1:11" x14ac:dyDescent="0.2">
      <c r="A6" s="43"/>
      <c r="B6" s="2"/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3" t="s">
        <v>14</v>
      </c>
    </row>
    <row r="7" spans="1:11" x14ac:dyDescent="0.2">
      <c r="A7" s="43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x14ac:dyDescent="0.2">
      <c r="A8" s="43"/>
      <c r="B8" s="48"/>
      <c r="C8" s="48"/>
      <c r="D8" s="48" t="s">
        <v>15</v>
      </c>
      <c r="E8" s="48"/>
      <c r="F8" s="8">
        <v>180000</v>
      </c>
      <c r="G8" s="37" t="s">
        <v>30</v>
      </c>
      <c r="H8" s="48"/>
      <c r="I8" s="48"/>
      <c r="J8" s="48"/>
      <c r="K8" s="48"/>
    </row>
    <row r="9" spans="1:11" x14ac:dyDescent="0.2">
      <c r="A9" s="43"/>
      <c r="B9" s="48"/>
      <c r="C9" s="48"/>
      <c r="D9" s="46" t="s">
        <v>16</v>
      </c>
      <c r="E9" s="46"/>
      <c r="F9" s="4">
        <v>120</v>
      </c>
      <c r="G9" s="37" t="s">
        <v>17</v>
      </c>
      <c r="H9" s="46" t="s">
        <v>18</v>
      </c>
      <c r="I9" s="46"/>
      <c r="J9" s="1">
        <v>1</v>
      </c>
      <c r="K9" s="36"/>
    </row>
    <row r="10" spans="1:11" x14ac:dyDescent="0.2">
      <c r="A10" s="43"/>
      <c r="B10" s="48"/>
      <c r="C10" s="48"/>
      <c r="D10" s="47" t="s">
        <v>19</v>
      </c>
      <c r="E10" s="47"/>
      <c r="F10" s="13" t="s">
        <v>38</v>
      </c>
      <c r="G10" s="48"/>
      <c r="H10" s="48"/>
      <c r="I10" s="48"/>
      <c r="J10" s="48"/>
      <c r="K10" s="48"/>
    </row>
    <row r="11" spans="1:11" x14ac:dyDescent="0.2">
      <c r="A11" s="43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24.95" customHeight="1" x14ac:dyDescent="0.2">
      <c r="A12" s="43"/>
      <c r="B12" s="49" t="s">
        <v>20</v>
      </c>
      <c r="C12" s="5">
        <v>1</v>
      </c>
      <c r="D12" s="36" t="s">
        <v>21</v>
      </c>
      <c r="E12" s="18">
        <v>180000</v>
      </c>
      <c r="F12" s="37" t="s">
        <v>31</v>
      </c>
      <c r="G12" s="6">
        <v>1</v>
      </c>
      <c r="H12" s="10"/>
      <c r="I12" s="19">
        <f>E12*H12</f>
        <v>0</v>
      </c>
      <c r="J12" s="19">
        <f>I12*0.23</f>
        <v>0</v>
      </c>
      <c r="K12" s="19">
        <f>I12+J12</f>
        <v>0</v>
      </c>
    </row>
    <row r="13" spans="1:11" ht="24.95" customHeight="1" x14ac:dyDescent="0.2">
      <c r="A13" s="43"/>
      <c r="B13" s="49"/>
      <c r="C13" s="5">
        <v>2</v>
      </c>
      <c r="D13" s="14" t="s">
        <v>35</v>
      </c>
      <c r="E13" s="6">
        <v>12</v>
      </c>
      <c r="F13" s="37" t="s">
        <v>22</v>
      </c>
      <c r="G13" s="6">
        <v>1</v>
      </c>
      <c r="H13" s="10"/>
      <c r="I13" s="19">
        <f>E13*H13</f>
        <v>0</v>
      </c>
      <c r="J13" s="19">
        <f>I13*0.23</f>
        <v>0</v>
      </c>
      <c r="K13" s="19">
        <f>I13+J13</f>
        <v>0</v>
      </c>
    </row>
    <row r="14" spans="1:11" x14ac:dyDescent="0.2">
      <c r="A14" s="43"/>
      <c r="B14" s="36"/>
      <c r="C14" s="51" t="s">
        <v>32</v>
      </c>
      <c r="D14" s="51"/>
      <c r="E14" s="51"/>
      <c r="F14" s="51"/>
      <c r="G14" s="51"/>
      <c r="H14" s="51"/>
      <c r="I14" s="51"/>
      <c r="J14" s="51"/>
      <c r="K14" s="7">
        <f>SUM(K12:K13)</f>
        <v>0</v>
      </c>
    </row>
    <row r="15" spans="1:11" x14ac:dyDescent="0.2">
      <c r="A15" s="43"/>
      <c r="B15" s="50" t="s">
        <v>25</v>
      </c>
      <c r="C15" s="5">
        <v>3</v>
      </c>
      <c r="D15" s="36" t="s">
        <v>26</v>
      </c>
      <c r="E15" s="6">
        <f>F9</f>
        <v>120</v>
      </c>
      <c r="F15" s="37" t="s">
        <v>36</v>
      </c>
      <c r="G15" s="6">
        <v>12</v>
      </c>
      <c r="H15" s="9"/>
      <c r="I15" s="19">
        <f>E15*G15*H15</f>
        <v>0</v>
      </c>
      <c r="J15" s="19">
        <f>I15*0.23</f>
        <v>0</v>
      </c>
      <c r="K15" s="19">
        <f>I15+J15</f>
        <v>0</v>
      </c>
    </row>
    <row r="16" spans="1:11" ht="24" x14ac:dyDescent="0.2">
      <c r="A16" s="43"/>
      <c r="B16" s="50"/>
      <c r="C16" s="5">
        <v>4</v>
      </c>
      <c r="D16" s="36" t="s">
        <v>21</v>
      </c>
      <c r="E16" s="18">
        <f>E12</f>
        <v>180000</v>
      </c>
      <c r="F16" s="37" t="s">
        <v>37</v>
      </c>
      <c r="G16" s="6">
        <v>1</v>
      </c>
      <c r="H16" s="15"/>
      <c r="I16" s="19">
        <f t="shared" ref="I16:I17" si="0">E16*G16*H16</f>
        <v>0</v>
      </c>
      <c r="J16" s="19">
        <f t="shared" ref="J16:J17" si="1">I16*0.23</f>
        <v>0</v>
      </c>
      <c r="K16" s="19">
        <f t="shared" ref="K16:K17" si="2">I16+J16</f>
        <v>0</v>
      </c>
    </row>
    <row r="17" spans="1:11" ht="24" x14ac:dyDescent="0.2">
      <c r="A17" s="43"/>
      <c r="B17" s="50"/>
      <c r="C17" s="5">
        <v>5</v>
      </c>
      <c r="D17" s="36" t="s">
        <v>27</v>
      </c>
      <c r="E17" s="6">
        <f>E13</f>
        <v>12</v>
      </c>
      <c r="F17" s="37" t="s">
        <v>22</v>
      </c>
      <c r="G17" s="6">
        <v>1</v>
      </c>
      <c r="H17" s="9"/>
      <c r="I17" s="19">
        <f t="shared" si="0"/>
        <v>0</v>
      </c>
      <c r="J17" s="19">
        <f t="shared" si="1"/>
        <v>0</v>
      </c>
      <c r="K17" s="19">
        <f t="shared" si="2"/>
        <v>0</v>
      </c>
    </row>
    <row r="18" spans="1:11" x14ac:dyDescent="0.2">
      <c r="A18" s="43"/>
      <c r="B18" s="36"/>
      <c r="C18" s="51" t="s">
        <v>32</v>
      </c>
      <c r="D18" s="51"/>
      <c r="E18" s="51"/>
      <c r="F18" s="51"/>
      <c r="G18" s="51"/>
      <c r="H18" s="51"/>
      <c r="I18" s="51"/>
      <c r="J18" s="51"/>
      <c r="K18" s="7">
        <f>SUM(K15:K17)</f>
        <v>0</v>
      </c>
    </row>
    <row r="19" spans="1:11" x14ac:dyDescent="0.2">
      <c r="A19" s="43"/>
      <c r="B19" s="36"/>
      <c r="C19" s="52" t="s">
        <v>33</v>
      </c>
      <c r="D19" s="52"/>
      <c r="E19" s="52"/>
      <c r="F19" s="52"/>
      <c r="G19" s="52"/>
      <c r="H19" s="52"/>
      <c r="I19" s="52"/>
      <c r="J19" s="52"/>
      <c r="K19" s="7">
        <f>+K14+K18</f>
        <v>0</v>
      </c>
    </row>
    <row r="20" spans="1:11" x14ac:dyDescent="0.2">
      <c r="A20" s="35"/>
    </row>
    <row r="21" spans="1:11" x14ac:dyDescent="0.2">
      <c r="A21" s="35"/>
      <c r="B21" s="16"/>
      <c r="C21" s="57"/>
      <c r="D21" s="57"/>
      <c r="E21" s="57"/>
      <c r="F21" s="57"/>
      <c r="G21" s="57"/>
      <c r="H21" s="57"/>
      <c r="I21" s="57"/>
      <c r="J21" s="57"/>
      <c r="K21" s="17"/>
    </row>
    <row r="22" spans="1:11" ht="48" x14ac:dyDescent="0.2">
      <c r="A22" s="43" t="s">
        <v>52</v>
      </c>
      <c r="B22" s="4"/>
      <c r="C22" s="1" t="s">
        <v>0</v>
      </c>
      <c r="D22" s="1" t="s">
        <v>1</v>
      </c>
      <c r="E22" s="1" t="s">
        <v>2</v>
      </c>
      <c r="F22" s="1" t="s">
        <v>3</v>
      </c>
      <c r="G22" s="1" t="s">
        <v>4</v>
      </c>
      <c r="H22" s="1" t="s">
        <v>5</v>
      </c>
      <c r="I22" s="1" t="s">
        <v>23</v>
      </c>
      <c r="J22" s="1" t="s">
        <v>28</v>
      </c>
      <c r="K22" s="1" t="s">
        <v>24</v>
      </c>
    </row>
    <row r="23" spans="1:11" x14ac:dyDescent="0.2">
      <c r="A23" s="43"/>
      <c r="B23" s="2"/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  <c r="H23" s="1" t="s">
        <v>11</v>
      </c>
      <c r="I23" s="1" t="s">
        <v>12</v>
      </c>
      <c r="J23" s="1" t="s">
        <v>13</v>
      </c>
      <c r="K23" s="3" t="s">
        <v>14</v>
      </c>
    </row>
    <row r="24" spans="1:11" x14ac:dyDescent="0.2">
      <c r="A24" s="43"/>
      <c r="B24" s="48"/>
      <c r="C24" s="48"/>
      <c r="D24" s="48"/>
      <c r="E24" s="48"/>
      <c r="F24" s="48"/>
      <c r="G24" s="48"/>
      <c r="H24" s="48"/>
      <c r="I24" s="48"/>
      <c r="J24" s="48"/>
      <c r="K24" s="48"/>
    </row>
    <row r="25" spans="1:11" x14ac:dyDescent="0.2">
      <c r="A25" s="43"/>
      <c r="B25" s="58"/>
      <c r="C25" s="58"/>
      <c r="D25" s="48" t="s">
        <v>15</v>
      </c>
      <c r="E25" s="48"/>
      <c r="F25" s="8">
        <v>450000</v>
      </c>
      <c r="G25" s="37" t="s">
        <v>30</v>
      </c>
      <c r="H25" s="48"/>
      <c r="I25" s="48"/>
      <c r="J25" s="48"/>
      <c r="K25" s="48"/>
    </row>
    <row r="26" spans="1:11" ht="12.75" customHeight="1" x14ac:dyDescent="0.2">
      <c r="A26" s="43"/>
      <c r="B26" s="58"/>
      <c r="C26" s="58"/>
      <c r="D26" s="44" t="s">
        <v>16</v>
      </c>
      <c r="E26" s="44"/>
      <c r="F26" s="8">
        <v>150</v>
      </c>
      <c r="G26" s="37" t="s">
        <v>17</v>
      </c>
      <c r="H26" s="37" t="s">
        <v>18</v>
      </c>
      <c r="I26" s="39"/>
      <c r="J26" s="4">
        <v>1</v>
      </c>
      <c r="K26" s="36"/>
    </row>
    <row r="27" spans="1:11" x14ac:dyDescent="0.2">
      <c r="A27" s="43"/>
      <c r="B27" s="58"/>
      <c r="C27" s="58"/>
      <c r="D27" s="47" t="s">
        <v>19</v>
      </c>
      <c r="E27" s="47"/>
      <c r="F27" s="13" t="s">
        <v>38</v>
      </c>
      <c r="G27" s="48"/>
      <c r="H27" s="48"/>
      <c r="I27" s="48"/>
      <c r="J27" s="48"/>
      <c r="K27" s="48"/>
    </row>
    <row r="28" spans="1:11" x14ac:dyDescent="0.2">
      <c r="A28" s="43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 ht="29.25" customHeight="1" x14ac:dyDescent="0.2">
      <c r="A29" s="43"/>
      <c r="B29" s="49" t="s">
        <v>20</v>
      </c>
      <c r="C29" s="5">
        <v>1</v>
      </c>
      <c r="D29" s="36" t="s">
        <v>21</v>
      </c>
      <c r="E29" s="18">
        <v>450000</v>
      </c>
      <c r="F29" s="37" t="s">
        <v>31</v>
      </c>
      <c r="G29" s="6"/>
      <c r="H29" s="24"/>
      <c r="I29" s="25">
        <f>E29*H29</f>
        <v>0</v>
      </c>
      <c r="J29" s="25">
        <f>I29*0.23</f>
        <v>0</v>
      </c>
      <c r="K29" s="26">
        <f>J29+I29</f>
        <v>0</v>
      </c>
    </row>
    <row r="30" spans="1:11" x14ac:dyDescent="0.2">
      <c r="A30" s="43"/>
      <c r="B30" s="49"/>
      <c r="C30" s="5">
        <v>2</v>
      </c>
      <c r="D30" s="14" t="s">
        <v>35</v>
      </c>
      <c r="E30" s="6">
        <v>12</v>
      </c>
      <c r="F30" s="37" t="s">
        <v>22</v>
      </c>
      <c r="G30" s="6"/>
      <c r="H30" s="27"/>
      <c r="I30" s="25">
        <f>E30*H30</f>
        <v>0</v>
      </c>
      <c r="J30" s="25">
        <f>I30*0.23</f>
        <v>0</v>
      </c>
      <c r="K30" s="26">
        <f>J30+I30</f>
        <v>0</v>
      </c>
    </row>
    <row r="31" spans="1:11" x14ac:dyDescent="0.2">
      <c r="A31" s="43"/>
      <c r="B31" s="36"/>
      <c r="C31" s="51" t="s">
        <v>32</v>
      </c>
      <c r="D31" s="51"/>
      <c r="E31" s="51"/>
      <c r="F31" s="51"/>
      <c r="G31" s="51"/>
      <c r="H31" s="51"/>
      <c r="I31" s="51"/>
      <c r="J31" s="51"/>
      <c r="K31" s="7">
        <f>SUM(K29:K30)</f>
        <v>0</v>
      </c>
    </row>
    <row r="32" spans="1:11" ht="12.75" customHeight="1" x14ac:dyDescent="0.2">
      <c r="A32" s="43"/>
      <c r="B32" s="50" t="s">
        <v>25</v>
      </c>
      <c r="C32" s="40">
        <v>3</v>
      </c>
      <c r="D32" s="36" t="s">
        <v>26</v>
      </c>
      <c r="E32" s="32">
        <v>150</v>
      </c>
      <c r="F32" s="37" t="s">
        <v>36</v>
      </c>
      <c r="G32" s="38"/>
      <c r="H32" s="27"/>
      <c r="I32" s="25">
        <f t="shared" ref="I32" si="3">E32*H32</f>
        <v>0</v>
      </c>
      <c r="J32" s="25">
        <f t="shared" ref="J32" si="4">I32*0.23</f>
        <v>0</v>
      </c>
      <c r="K32" s="26">
        <f t="shared" ref="K32" si="5">J32+I32</f>
        <v>0</v>
      </c>
    </row>
    <row r="33" spans="1:11" ht="24" x14ac:dyDescent="0.2">
      <c r="A33" s="43"/>
      <c r="B33" s="50"/>
      <c r="C33" s="5">
        <v>4</v>
      </c>
      <c r="D33" s="36" t="s">
        <v>21</v>
      </c>
      <c r="E33" s="18">
        <f>E29</f>
        <v>450000</v>
      </c>
      <c r="F33" s="37" t="s">
        <v>37</v>
      </c>
      <c r="G33" s="6"/>
      <c r="H33" s="24"/>
      <c r="I33" s="25">
        <f>E33*H33</f>
        <v>0</v>
      </c>
      <c r="J33" s="25">
        <f>I33*0.23</f>
        <v>0</v>
      </c>
      <c r="K33" s="26">
        <f t="shared" ref="K33:K34" si="6">J33+I33</f>
        <v>0</v>
      </c>
    </row>
    <row r="34" spans="1:11" ht="24" x14ac:dyDescent="0.2">
      <c r="A34" s="43"/>
      <c r="B34" s="50"/>
      <c r="C34" s="5">
        <v>5</v>
      </c>
      <c r="D34" s="36" t="s">
        <v>27</v>
      </c>
      <c r="E34" s="6">
        <f>E30</f>
        <v>12</v>
      </c>
      <c r="F34" s="37" t="s">
        <v>22</v>
      </c>
      <c r="G34" s="6"/>
      <c r="H34" s="27"/>
      <c r="I34" s="25">
        <f>E34*H34</f>
        <v>0</v>
      </c>
      <c r="J34" s="25">
        <f>I34*0.23</f>
        <v>0</v>
      </c>
      <c r="K34" s="26">
        <f t="shared" si="6"/>
        <v>0</v>
      </c>
    </row>
    <row r="35" spans="1:11" x14ac:dyDescent="0.2">
      <c r="A35" s="43"/>
      <c r="B35" s="36"/>
      <c r="C35" s="51" t="s">
        <v>32</v>
      </c>
      <c r="D35" s="51"/>
      <c r="E35" s="51"/>
      <c r="F35" s="51"/>
      <c r="G35" s="51"/>
      <c r="H35" s="51"/>
      <c r="I35" s="51"/>
      <c r="J35" s="51"/>
      <c r="K35" s="7">
        <f>SUM(K32:K34)</f>
        <v>0</v>
      </c>
    </row>
    <row r="36" spans="1:11" x14ac:dyDescent="0.2">
      <c r="A36" s="43"/>
      <c r="B36" s="36"/>
      <c r="C36" s="52" t="s">
        <v>33</v>
      </c>
      <c r="D36" s="52"/>
      <c r="E36" s="52"/>
      <c r="F36" s="52"/>
      <c r="G36" s="52"/>
      <c r="H36" s="52"/>
      <c r="I36" s="52"/>
      <c r="J36" s="52"/>
      <c r="K36" s="7">
        <f>+K31+K35</f>
        <v>0</v>
      </c>
    </row>
    <row r="37" spans="1:11" x14ac:dyDescent="0.2">
      <c r="A37" s="35"/>
    </row>
    <row r="38" spans="1:11" x14ac:dyDescent="0.2">
      <c r="A38" s="35"/>
    </row>
    <row r="39" spans="1:11" ht="48" x14ac:dyDescent="0.2">
      <c r="A39" s="43" t="s">
        <v>50</v>
      </c>
      <c r="B39" s="4"/>
      <c r="C39" s="1" t="s">
        <v>0</v>
      </c>
      <c r="D39" s="1" t="s">
        <v>1</v>
      </c>
      <c r="E39" s="1" t="s">
        <v>2</v>
      </c>
      <c r="F39" s="1" t="s">
        <v>3</v>
      </c>
      <c r="G39" s="1" t="s">
        <v>4</v>
      </c>
      <c r="H39" s="1" t="s">
        <v>5</v>
      </c>
      <c r="I39" s="1" t="s">
        <v>23</v>
      </c>
      <c r="J39" s="1" t="s">
        <v>28</v>
      </c>
      <c r="K39" s="1" t="s">
        <v>24</v>
      </c>
    </row>
    <row r="40" spans="1:11" x14ac:dyDescent="0.2">
      <c r="A40" s="43"/>
      <c r="B40" s="2"/>
      <c r="C40" s="1" t="s">
        <v>6</v>
      </c>
      <c r="D40" s="1" t="s">
        <v>7</v>
      </c>
      <c r="E40" s="1" t="s">
        <v>8</v>
      </c>
      <c r="F40" s="1" t="s">
        <v>9</v>
      </c>
      <c r="G40" s="1" t="s">
        <v>10</v>
      </c>
      <c r="H40" s="1" t="s">
        <v>11</v>
      </c>
      <c r="I40" s="1" t="s">
        <v>12</v>
      </c>
      <c r="J40" s="1" t="s">
        <v>13</v>
      </c>
      <c r="K40" s="3" t="s">
        <v>14</v>
      </c>
    </row>
    <row r="41" spans="1:11" x14ac:dyDescent="0.2">
      <c r="A41" s="43"/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x14ac:dyDescent="0.2">
      <c r="A42" s="43"/>
      <c r="B42" s="48"/>
      <c r="C42" s="48"/>
      <c r="D42" s="48" t="s">
        <v>15</v>
      </c>
      <c r="E42" s="48"/>
      <c r="F42" s="8">
        <v>18000</v>
      </c>
      <c r="G42" s="37" t="s">
        <v>30</v>
      </c>
      <c r="H42" s="48"/>
      <c r="I42" s="48"/>
      <c r="J42" s="48"/>
      <c r="K42" s="48"/>
    </row>
    <row r="43" spans="1:11" x14ac:dyDescent="0.2">
      <c r="A43" s="43"/>
      <c r="B43" s="48"/>
      <c r="C43" s="48"/>
      <c r="D43" s="46" t="s">
        <v>16</v>
      </c>
      <c r="E43" s="46"/>
      <c r="F43" s="4">
        <v>12</v>
      </c>
      <c r="G43" s="37" t="s">
        <v>17</v>
      </c>
      <c r="H43" s="46" t="s">
        <v>18</v>
      </c>
      <c r="I43" s="46"/>
      <c r="J43" s="1">
        <v>1</v>
      </c>
      <c r="K43" s="36"/>
    </row>
    <row r="44" spans="1:11" x14ac:dyDescent="0.2">
      <c r="A44" s="43"/>
      <c r="B44" s="48"/>
      <c r="C44" s="48"/>
      <c r="D44" s="47" t="s">
        <v>19</v>
      </c>
      <c r="E44" s="47"/>
      <c r="F44" s="13" t="s">
        <v>39</v>
      </c>
      <c r="G44" s="48"/>
      <c r="H44" s="48"/>
      <c r="I44" s="48"/>
      <c r="J44" s="48"/>
      <c r="K44" s="48"/>
    </row>
    <row r="45" spans="1:11" x14ac:dyDescent="0.2">
      <c r="A45" s="43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24" x14ac:dyDescent="0.2">
      <c r="A46" s="43"/>
      <c r="B46" s="49" t="s">
        <v>20</v>
      </c>
      <c r="C46" s="5">
        <v>1</v>
      </c>
      <c r="D46" s="36" t="s">
        <v>21</v>
      </c>
      <c r="E46" s="18">
        <f>F42</f>
        <v>18000</v>
      </c>
      <c r="F46" s="37" t="s">
        <v>31</v>
      </c>
      <c r="G46" s="6"/>
      <c r="H46" s="10"/>
      <c r="I46" s="19">
        <f>E46*H46</f>
        <v>0</v>
      </c>
      <c r="J46" s="19">
        <f>I46*0.23</f>
        <v>0</v>
      </c>
      <c r="K46" s="19">
        <f>I46+J46</f>
        <v>0</v>
      </c>
    </row>
    <row r="47" spans="1:11" x14ac:dyDescent="0.2">
      <c r="A47" s="43"/>
      <c r="B47" s="49"/>
      <c r="C47" s="5">
        <v>2</v>
      </c>
      <c r="D47" s="14" t="s">
        <v>35</v>
      </c>
      <c r="E47" s="6">
        <v>12</v>
      </c>
      <c r="F47" s="37" t="s">
        <v>22</v>
      </c>
      <c r="G47" s="6"/>
      <c r="H47" s="10"/>
      <c r="I47" s="19">
        <f>E47*H47</f>
        <v>0</v>
      </c>
      <c r="J47" s="19">
        <f>I47*0.23</f>
        <v>0</v>
      </c>
      <c r="K47" s="19">
        <f>I47+J47</f>
        <v>0</v>
      </c>
    </row>
    <row r="48" spans="1:11" x14ac:dyDescent="0.2">
      <c r="A48" s="43"/>
      <c r="B48" s="36"/>
      <c r="C48" s="51" t="s">
        <v>32</v>
      </c>
      <c r="D48" s="51"/>
      <c r="E48" s="51"/>
      <c r="F48" s="51"/>
      <c r="G48" s="51"/>
      <c r="H48" s="51"/>
      <c r="I48" s="51"/>
      <c r="J48" s="51"/>
      <c r="K48" s="7">
        <f>SUM(K46:K47)</f>
        <v>0</v>
      </c>
    </row>
    <row r="49" spans="1:11" x14ac:dyDescent="0.2">
      <c r="A49" s="43"/>
      <c r="B49" s="50" t="s">
        <v>25</v>
      </c>
      <c r="C49" s="5">
        <v>3</v>
      </c>
      <c r="D49" s="36" t="s">
        <v>26</v>
      </c>
      <c r="E49" s="6">
        <f>F43</f>
        <v>12</v>
      </c>
      <c r="F49" s="37" t="s">
        <v>36</v>
      </c>
      <c r="G49" s="6">
        <v>12</v>
      </c>
      <c r="H49" s="9"/>
      <c r="I49" s="19">
        <f>E49*G49*H49</f>
        <v>0</v>
      </c>
      <c r="J49" s="19">
        <f>I49*0.23</f>
        <v>0</v>
      </c>
      <c r="K49" s="19">
        <f>I49+J49</f>
        <v>0</v>
      </c>
    </row>
    <row r="50" spans="1:11" ht="24" x14ac:dyDescent="0.2">
      <c r="A50" s="43"/>
      <c r="B50" s="50"/>
      <c r="C50" s="5">
        <v>4</v>
      </c>
      <c r="D50" s="36" t="s">
        <v>21</v>
      </c>
      <c r="E50" s="18">
        <f>E46</f>
        <v>18000</v>
      </c>
      <c r="F50" s="37" t="s">
        <v>37</v>
      </c>
      <c r="G50" s="6"/>
      <c r="H50" s="15"/>
      <c r="I50" s="19">
        <f>E50*H50</f>
        <v>0</v>
      </c>
      <c r="J50" s="19">
        <f>I50*0.23</f>
        <v>0</v>
      </c>
      <c r="K50" s="19">
        <f>I50+J50</f>
        <v>0</v>
      </c>
    </row>
    <row r="51" spans="1:11" ht="24" x14ac:dyDescent="0.2">
      <c r="A51" s="43"/>
      <c r="B51" s="50"/>
      <c r="C51" s="5">
        <v>5</v>
      </c>
      <c r="D51" s="36" t="s">
        <v>27</v>
      </c>
      <c r="E51" s="6">
        <f>E47</f>
        <v>12</v>
      </c>
      <c r="F51" s="37" t="s">
        <v>22</v>
      </c>
      <c r="G51" s="6"/>
      <c r="H51" s="9"/>
      <c r="I51" s="19">
        <f>E51*H51</f>
        <v>0</v>
      </c>
      <c r="J51" s="19">
        <f>I51*0.23</f>
        <v>0</v>
      </c>
      <c r="K51" s="19">
        <f>I51+J51</f>
        <v>0</v>
      </c>
    </row>
    <row r="52" spans="1:11" x14ac:dyDescent="0.2">
      <c r="A52" s="43"/>
      <c r="B52" s="36"/>
      <c r="C52" s="51" t="s">
        <v>32</v>
      </c>
      <c r="D52" s="51"/>
      <c r="E52" s="51"/>
      <c r="F52" s="51"/>
      <c r="G52" s="51"/>
      <c r="H52" s="51"/>
      <c r="I52" s="51"/>
      <c r="J52" s="51"/>
      <c r="K52" s="7">
        <f>SUM(K49:K51)</f>
        <v>0</v>
      </c>
    </row>
    <row r="53" spans="1:11" x14ac:dyDescent="0.2">
      <c r="A53" s="43"/>
      <c r="B53" s="36"/>
      <c r="C53" s="52" t="s">
        <v>33</v>
      </c>
      <c r="D53" s="52"/>
      <c r="E53" s="52"/>
      <c r="F53" s="52"/>
      <c r="G53" s="52"/>
      <c r="H53" s="52"/>
      <c r="I53" s="52"/>
      <c r="J53" s="52"/>
      <c r="K53" s="7">
        <f>+K48+K52</f>
        <v>0</v>
      </c>
    </row>
    <row r="54" spans="1:11" x14ac:dyDescent="0.2">
      <c r="A54" s="35"/>
    </row>
    <row r="55" spans="1:11" x14ac:dyDescent="0.2">
      <c r="A55" s="35"/>
    </row>
    <row r="56" spans="1:11" ht="48" x14ac:dyDescent="0.2">
      <c r="A56" s="59" t="s">
        <v>53</v>
      </c>
      <c r="B56" s="4"/>
      <c r="C56" s="1" t="s">
        <v>0</v>
      </c>
      <c r="D56" s="1" t="s">
        <v>1</v>
      </c>
      <c r="E56" s="1" t="s">
        <v>2</v>
      </c>
      <c r="F56" s="1" t="s">
        <v>3</v>
      </c>
      <c r="G56" s="1" t="s">
        <v>4</v>
      </c>
      <c r="H56" s="1" t="s">
        <v>5</v>
      </c>
      <c r="I56" s="1" t="s">
        <v>23</v>
      </c>
      <c r="J56" s="1" t="s">
        <v>28</v>
      </c>
      <c r="K56" s="1" t="s">
        <v>24</v>
      </c>
    </row>
    <row r="57" spans="1:11" x14ac:dyDescent="0.2">
      <c r="A57" s="43"/>
      <c r="B57" s="2"/>
      <c r="C57" s="1" t="s">
        <v>6</v>
      </c>
      <c r="D57" s="1" t="s">
        <v>7</v>
      </c>
      <c r="E57" s="1" t="s">
        <v>8</v>
      </c>
      <c r="F57" s="1" t="s">
        <v>9</v>
      </c>
      <c r="G57" s="1" t="s">
        <v>10</v>
      </c>
      <c r="H57" s="1" t="s">
        <v>11</v>
      </c>
      <c r="I57" s="1" t="s">
        <v>12</v>
      </c>
      <c r="J57" s="1" t="s">
        <v>13</v>
      </c>
      <c r="K57" s="3" t="s">
        <v>14</v>
      </c>
    </row>
    <row r="58" spans="1:11" x14ac:dyDescent="0.2">
      <c r="A58" s="43"/>
      <c r="B58" s="48"/>
      <c r="C58" s="48"/>
      <c r="D58" s="48"/>
      <c r="E58" s="48"/>
      <c r="F58" s="48"/>
      <c r="G58" s="48"/>
      <c r="H58" s="48"/>
      <c r="I58" s="48"/>
      <c r="J58" s="48"/>
      <c r="K58" s="48"/>
    </row>
    <row r="59" spans="1:11" x14ac:dyDescent="0.2">
      <c r="A59" s="43"/>
      <c r="B59" s="48"/>
      <c r="C59" s="48"/>
      <c r="D59" s="48" t="s">
        <v>15</v>
      </c>
      <c r="E59" s="48"/>
      <c r="F59" s="8">
        <v>58000</v>
      </c>
      <c r="G59" s="37" t="s">
        <v>30</v>
      </c>
      <c r="H59" s="48"/>
      <c r="I59" s="48"/>
      <c r="J59" s="48"/>
      <c r="K59" s="48"/>
    </row>
    <row r="60" spans="1:11" x14ac:dyDescent="0.2">
      <c r="A60" s="43"/>
      <c r="B60" s="48"/>
      <c r="C60" s="48"/>
      <c r="D60" s="46" t="s">
        <v>16</v>
      </c>
      <c r="E60" s="46"/>
      <c r="F60" s="4">
        <v>32.5</v>
      </c>
      <c r="G60" s="37" t="s">
        <v>17</v>
      </c>
      <c r="H60" s="46" t="s">
        <v>18</v>
      </c>
      <c r="I60" s="46"/>
      <c r="J60" s="1">
        <v>2</v>
      </c>
      <c r="K60" s="36"/>
    </row>
    <row r="61" spans="1:11" x14ac:dyDescent="0.2">
      <c r="A61" s="43"/>
      <c r="B61" s="48"/>
      <c r="C61" s="48"/>
      <c r="D61" s="47" t="s">
        <v>19</v>
      </c>
      <c r="E61" s="47"/>
      <c r="F61" s="13" t="s">
        <v>39</v>
      </c>
      <c r="G61" s="48"/>
      <c r="H61" s="48"/>
      <c r="I61" s="48"/>
      <c r="J61" s="48"/>
      <c r="K61" s="48"/>
    </row>
    <row r="62" spans="1:11" x14ac:dyDescent="0.2">
      <c r="A62" s="43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 ht="24" x14ac:dyDescent="0.2">
      <c r="A63" s="43"/>
      <c r="B63" s="49" t="s">
        <v>20</v>
      </c>
      <c r="C63" s="5">
        <v>1</v>
      </c>
      <c r="D63" s="36" t="s">
        <v>21</v>
      </c>
      <c r="E63" s="18">
        <v>58000</v>
      </c>
      <c r="F63" s="37" t="s">
        <v>31</v>
      </c>
      <c r="G63" s="6"/>
      <c r="H63" s="10"/>
      <c r="I63" s="19">
        <f>E63*H63</f>
        <v>0</v>
      </c>
      <c r="J63" s="19">
        <f>I63*0.23</f>
        <v>0</v>
      </c>
      <c r="K63" s="19">
        <f>I63+J63</f>
        <v>0</v>
      </c>
    </row>
    <row r="64" spans="1:11" ht="20.25" customHeight="1" x14ac:dyDescent="0.2">
      <c r="A64" s="43"/>
      <c r="B64" s="49"/>
      <c r="C64" s="5">
        <v>2</v>
      </c>
      <c r="D64" s="14" t="s">
        <v>35</v>
      </c>
      <c r="E64" s="6">
        <v>12</v>
      </c>
      <c r="F64" s="37" t="s">
        <v>22</v>
      </c>
      <c r="G64" s="6"/>
      <c r="H64" s="10"/>
      <c r="I64" s="19">
        <f>E64*H64</f>
        <v>0</v>
      </c>
      <c r="J64" s="19">
        <f>I64*0.23</f>
        <v>0</v>
      </c>
      <c r="K64" s="19">
        <f>I64+J64</f>
        <v>0</v>
      </c>
    </row>
    <row r="65" spans="1:11" x14ac:dyDescent="0.2">
      <c r="A65" s="43"/>
      <c r="B65" s="36"/>
      <c r="C65" s="51" t="s">
        <v>32</v>
      </c>
      <c r="D65" s="51"/>
      <c r="E65" s="51"/>
      <c r="F65" s="51"/>
      <c r="G65" s="51"/>
      <c r="H65" s="51"/>
      <c r="I65" s="51"/>
      <c r="J65" s="51"/>
      <c r="K65" s="7">
        <f>SUM(K63:K64)</f>
        <v>0</v>
      </c>
    </row>
    <row r="66" spans="1:11" x14ac:dyDescent="0.2">
      <c r="A66" s="43"/>
      <c r="B66" s="50" t="s">
        <v>25</v>
      </c>
      <c r="C66" s="5">
        <v>3</v>
      </c>
      <c r="D66" s="36" t="s">
        <v>26</v>
      </c>
      <c r="E66" s="6">
        <f>F60</f>
        <v>32.5</v>
      </c>
      <c r="F66" s="37" t="s">
        <v>36</v>
      </c>
      <c r="G66" s="6">
        <v>12</v>
      </c>
      <c r="H66" s="9"/>
      <c r="I66" s="19">
        <f>E66*G66*H66</f>
        <v>0</v>
      </c>
      <c r="J66" s="19">
        <f>I66*0.23</f>
        <v>0</v>
      </c>
      <c r="K66" s="19">
        <f>I66+J66</f>
        <v>0</v>
      </c>
    </row>
    <row r="67" spans="1:11" ht="24" x14ac:dyDescent="0.2">
      <c r="A67" s="43"/>
      <c r="B67" s="50"/>
      <c r="C67" s="5">
        <v>4</v>
      </c>
      <c r="D67" s="36" t="s">
        <v>21</v>
      </c>
      <c r="E67" s="18">
        <f>E63</f>
        <v>58000</v>
      </c>
      <c r="F67" s="37" t="s">
        <v>37</v>
      </c>
      <c r="G67" s="6"/>
      <c r="H67" s="15"/>
      <c r="I67" s="19">
        <f>E67*H67</f>
        <v>0</v>
      </c>
      <c r="J67" s="19">
        <f>I67*0.23</f>
        <v>0</v>
      </c>
      <c r="K67" s="19">
        <f>I67+J67</f>
        <v>0</v>
      </c>
    </row>
    <row r="68" spans="1:11" ht="24" x14ac:dyDescent="0.2">
      <c r="A68" s="43"/>
      <c r="B68" s="50"/>
      <c r="C68" s="5">
        <v>5</v>
      </c>
      <c r="D68" s="36" t="s">
        <v>27</v>
      </c>
      <c r="E68" s="6">
        <f>E64</f>
        <v>12</v>
      </c>
      <c r="F68" s="37" t="s">
        <v>22</v>
      </c>
      <c r="G68" s="6"/>
      <c r="H68" s="9"/>
      <c r="I68" s="19">
        <f>E68*H68</f>
        <v>0</v>
      </c>
      <c r="J68" s="19">
        <f>I68*0.23</f>
        <v>0</v>
      </c>
      <c r="K68" s="19">
        <f>I68+J68</f>
        <v>0</v>
      </c>
    </row>
    <row r="69" spans="1:11" x14ac:dyDescent="0.2">
      <c r="A69" s="43"/>
      <c r="B69" s="36"/>
      <c r="C69" s="51" t="s">
        <v>32</v>
      </c>
      <c r="D69" s="51"/>
      <c r="E69" s="51"/>
      <c r="F69" s="51"/>
      <c r="G69" s="51"/>
      <c r="H69" s="51"/>
      <c r="I69" s="51"/>
      <c r="J69" s="51"/>
      <c r="K69" s="7">
        <f>SUM(K66:K68)</f>
        <v>0</v>
      </c>
    </row>
    <row r="70" spans="1:11" x14ac:dyDescent="0.2">
      <c r="A70" s="43"/>
      <c r="B70" s="36"/>
      <c r="C70" s="52" t="s">
        <v>33</v>
      </c>
      <c r="D70" s="52"/>
      <c r="E70" s="52"/>
      <c r="F70" s="52"/>
      <c r="G70" s="52"/>
      <c r="H70" s="52"/>
      <c r="I70" s="52"/>
      <c r="J70" s="52"/>
      <c r="K70" s="7">
        <f>+K65+K69</f>
        <v>0</v>
      </c>
    </row>
    <row r="71" spans="1:11" x14ac:dyDescent="0.2">
      <c r="A71" s="35"/>
    </row>
    <row r="72" spans="1:11" x14ac:dyDescent="0.2">
      <c r="A72" s="35"/>
    </row>
    <row r="73" spans="1:11" ht="48" x14ac:dyDescent="0.2">
      <c r="A73" s="43" t="s">
        <v>54</v>
      </c>
      <c r="B73" s="4"/>
      <c r="C73" s="1" t="s">
        <v>0</v>
      </c>
      <c r="D73" s="1" t="s">
        <v>1</v>
      </c>
      <c r="E73" s="1" t="s">
        <v>2</v>
      </c>
      <c r="F73" s="1" t="s">
        <v>3</v>
      </c>
      <c r="G73" s="1" t="s">
        <v>4</v>
      </c>
      <c r="H73" s="1" t="s">
        <v>5</v>
      </c>
      <c r="I73" s="1" t="s">
        <v>23</v>
      </c>
      <c r="J73" s="1" t="s">
        <v>28</v>
      </c>
      <c r="K73" s="1" t="s">
        <v>24</v>
      </c>
    </row>
    <row r="74" spans="1:11" x14ac:dyDescent="0.2">
      <c r="A74" s="43"/>
      <c r="B74" s="2"/>
      <c r="C74" s="1" t="s">
        <v>6</v>
      </c>
      <c r="D74" s="1" t="s">
        <v>7</v>
      </c>
      <c r="E74" s="1" t="s">
        <v>8</v>
      </c>
      <c r="F74" s="1" t="s">
        <v>9</v>
      </c>
      <c r="G74" s="1" t="s">
        <v>10</v>
      </c>
      <c r="H74" s="1" t="s">
        <v>11</v>
      </c>
      <c r="I74" s="1" t="s">
        <v>12</v>
      </c>
      <c r="J74" s="1" t="s">
        <v>13</v>
      </c>
      <c r="K74" s="3" t="s">
        <v>14</v>
      </c>
    </row>
    <row r="75" spans="1:11" x14ac:dyDescent="0.2">
      <c r="A75" s="43"/>
      <c r="B75" s="48"/>
      <c r="C75" s="48"/>
      <c r="D75" s="48"/>
      <c r="E75" s="48"/>
      <c r="F75" s="48"/>
      <c r="G75" s="48"/>
      <c r="H75" s="48"/>
      <c r="I75" s="48"/>
      <c r="J75" s="48"/>
      <c r="K75" s="48"/>
    </row>
    <row r="76" spans="1:11" x14ac:dyDescent="0.2">
      <c r="A76" s="43"/>
      <c r="B76" s="48"/>
      <c r="C76" s="48"/>
      <c r="D76" s="48" t="s">
        <v>15</v>
      </c>
      <c r="E76" s="48"/>
      <c r="F76" s="8">
        <v>200</v>
      </c>
      <c r="G76" s="37" t="s">
        <v>30</v>
      </c>
      <c r="H76" s="48"/>
      <c r="I76" s="48"/>
      <c r="J76" s="48"/>
      <c r="K76" s="48"/>
    </row>
    <row r="77" spans="1:11" x14ac:dyDescent="0.2">
      <c r="A77" s="43"/>
      <c r="B77" s="48"/>
      <c r="C77" s="48"/>
      <c r="D77" s="46" t="s">
        <v>16</v>
      </c>
      <c r="E77" s="46"/>
      <c r="F77" s="4">
        <v>6.3</v>
      </c>
      <c r="G77" s="37" t="s">
        <v>17</v>
      </c>
      <c r="H77" s="46" t="s">
        <v>18</v>
      </c>
      <c r="I77" s="46"/>
      <c r="J77" s="1">
        <v>1</v>
      </c>
      <c r="K77" s="36"/>
    </row>
    <row r="78" spans="1:11" x14ac:dyDescent="0.2">
      <c r="A78" s="43"/>
      <c r="B78" s="48"/>
      <c r="C78" s="48"/>
      <c r="D78" s="47" t="s">
        <v>19</v>
      </c>
      <c r="E78" s="47"/>
      <c r="F78" s="13" t="s">
        <v>39</v>
      </c>
      <c r="G78" s="48"/>
      <c r="H78" s="48"/>
      <c r="I78" s="48"/>
      <c r="J78" s="48"/>
      <c r="K78" s="48"/>
    </row>
    <row r="79" spans="1:11" x14ac:dyDescent="0.2">
      <c r="A79" s="43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ht="24" x14ac:dyDescent="0.2">
      <c r="A80" s="43"/>
      <c r="B80" s="49" t="s">
        <v>20</v>
      </c>
      <c r="C80" s="5">
        <v>1</v>
      </c>
      <c r="D80" s="36" t="s">
        <v>21</v>
      </c>
      <c r="E80" s="18">
        <f>F76</f>
        <v>200</v>
      </c>
      <c r="F80" s="37" t="s">
        <v>31</v>
      </c>
      <c r="G80" s="6"/>
      <c r="H80" s="10"/>
      <c r="I80" s="19">
        <f>E80*H80</f>
        <v>0</v>
      </c>
      <c r="J80" s="19">
        <f>I80*0.23</f>
        <v>0</v>
      </c>
      <c r="K80" s="19">
        <f>I80+J80</f>
        <v>0</v>
      </c>
    </row>
    <row r="81" spans="1:11" ht="21.75" customHeight="1" x14ac:dyDescent="0.2">
      <c r="A81" s="43"/>
      <c r="B81" s="49"/>
      <c r="C81" s="5">
        <v>2</v>
      </c>
      <c r="D81" s="14" t="s">
        <v>35</v>
      </c>
      <c r="E81" s="6">
        <v>12</v>
      </c>
      <c r="F81" s="37" t="s">
        <v>22</v>
      </c>
      <c r="G81" s="6"/>
      <c r="H81" s="10"/>
      <c r="I81" s="19">
        <f>E81*H81</f>
        <v>0</v>
      </c>
      <c r="J81" s="19">
        <f>I81*0.23</f>
        <v>0</v>
      </c>
      <c r="K81" s="19">
        <f>I81+J81</f>
        <v>0</v>
      </c>
    </row>
    <row r="82" spans="1:11" x14ac:dyDescent="0.2">
      <c r="A82" s="43"/>
      <c r="B82" s="36"/>
      <c r="C82" s="51" t="s">
        <v>32</v>
      </c>
      <c r="D82" s="51"/>
      <c r="E82" s="51"/>
      <c r="F82" s="51"/>
      <c r="G82" s="51"/>
      <c r="H82" s="51"/>
      <c r="I82" s="51"/>
      <c r="J82" s="51"/>
      <c r="K82" s="7">
        <f>SUM(K80:K81)</f>
        <v>0</v>
      </c>
    </row>
    <row r="83" spans="1:11" x14ac:dyDescent="0.2">
      <c r="A83" s="43"/>
      <c r="B83" s="50" t="s">
        <v>25</v>
      </c>
      <c r="C83" s="5">
        <v>3</v>
      </c>
      <c r="D83" s="36" t="s">
        <v>26</v>
      </c>
      <c r="E83" s="6">
        <f>F77</f>
        <v>6.3</v>
      </c>
      <c r="F83" s="37" t="s">
        <v>36</v>
      </c>
      <c r="G83" s="6">
        <v>12</v>
      </c>
      <c r="H83" s="9"/>
      <c r="I83" s="19">
        <f>E83*G83*H83</f>
        <v>0</v>
      </c>
      <c r="J83" s="19">
        <f>I83*0.23</f>
        <v>0</v>
      </c>
      <c r="K83" s="19">
        <f>I83+J83</f>
        <v>0</v>
      </c>
    </row>
    <row r="84" spans="1:11" ht="24" x14ac:dyDescent="0.2">
      <c r="A84" s="43"/>
      <c r="B84" s="50"/>
      <c r="C84" s="5">
        <v>4</v>
      </c>
      <c r="D84" s="36" t="s">
        <v>21</v>
      </c>
      <c r="E84" s="18">
        <f>E80</f>
        <v>200</v>
      </c>
      <c r="F84" s="37" t="s">
        <v>37</v>
      </c>
      <c r="G84" s="6"/>
      <c r="H84" s="15"/>
      <c r="I84" s="19">
        <f>E84*H84</f>
        <v>0</v>
      </c>
      <c r="J84" s="19">
        <f>I84*0.23</f>
        <v>0</v>
      </c>
      <c r="K84" s="19">
        <f>I84+J84</f>
        <v>0</v>
      </c>
    </row>
    <row r="85" spans="1:11" ht="24" x14ac:dyDescent="0.2">
      <c r="A85" s="43"/>
      <c r="B85" s="50"/>
      <c r="C85" s="5">
        <v>5</v>
      </c>
      <c r="D85" s="36" t="s">
        <v>27</v>
      </c>
      <c r="E85" s="6">
        <f>E81</f>
        <v>12</v>
      </c>
      <c r="F85" s="37" t="s">
        <v>22</v>
      </c>
      <c r="G85" s="6"/>
      <c r="H85" s="9"/>
      <c r="I85" s="19">
        <f>E85*H85</f>
        <v>0</v>
      </c>
      <c r="J85" s="19">
        <f>I85*0.23</f>
        <v>0</v>
      </c>
      <c r="K85" s="19">
        <f>I85+J85</f>
        <v>0</v>
      </c>
    </row>
    <row r="86" spans="1:11" x14ac:dyDescent="0.2">
      <c r="A86" s="43"/>
      <c r="B86" s="36"/>
      <c r="C86" s="51" t="s">
        <v>32</v>
      </c>
      <c r="D86" s="51"/>
      <c r="E86" s="51"/>
      <c r="F86" s="51"/>
      <c r="G86" s="51"/>
      <c r="H86" s="51"/>
      <c r="I86" s="51"/>
      <c r="J86" s="51"/>
      <c r="K86" s="7">
        <f>SUM(K83:K85)</f>
        <v>0</v>
      </c>
    </row>
    <row r="87" spans="1:11" x14ac:dyDescent="0.2">
      <c r="A87" s="43"/>
      <c r="B87" s="36"/>
      <c r="C87" s="52" t="s">
        <v>33</v>
      </c>
      <c r="D87" s="52"/>
      <c r="E87" s="52"/>
      <c r="F87" s="52"/>
      <c r="G87" s="52"/>
      <c r="H87" s="52"/>
      <c r="I87" s="52"/>
      <c r="J87" s="52"/>
      <c r="K87" s="7">
        <f>+K82+K86</f>
        <v>0</v>
      </c>
    </row>
    <row r="88" spans="1:11" x14ac:dyDescent="0.2">
      <c r="A88" s="35"/>
    </row>
    <row r="89" spans="1:11" x14ac:dyDescent="0.2">
      <c r="A89" s="35"/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48" x14ac:dyDescent="0.2">
      <c r="A90" s="43" t="s">
        <v>55</v>
      </c>
      <c r="B90" s="4"/>
      <c r="C90" s="1" t="s">
        <v>0</v>
      </c>
      <c r="D90" s="1" t="s">
        <v>1</v>
      </c>
      <c r="E90" s="1" t="s">
        <v>2</v>
      </c>
      <c r="F90" s="1" t="s">
        <v>3</v>
      </c>
      <c r="G90" s="1" t="s">
        <v>4</v>
      </c>
      <c r="H90" s="1" t="s">
        <v>5</v>
      </c>
      <c r="I90" s="1" t="s">
        <v>23</v>
      </c>
      <c r="J90" s="1" t="s">
        <v>28</v>
      </c>
      <c r="K90" s="1" t="s">
        <v>24</v>
      </c>
    </row>
    <row r="91" spans="1:11" x14ac:dyDescent="0.2">
      <c r="A91" s="43"/>
      <c r="B91" s="2"/>
      <c r="C91" s="1" t="s">
        <v>6</v>
      </c>
      <c r="D91" s="1" t="s">
        <v>7</v>
      </c>
      <c r="E91" s="1" t="s">
        <v>8</v>
      </c>
      <c r="F91" s="1" t="s">
        <v>9</v>
      </c>
      <c r="G91" s="1" t="s">
        <v>10</v>
      </c>
      <c r="H91" s="1" t="s">
        <v>11</v>
      </c>
      <c r="I91" s="1" t="s">
        <v>12</v>
      </c>
      <c r="J91" s="1" t="s">
        <v>13</v>
      </c>
      <c r="K91" s="3" t="s">
        <v>14</v>
      </c>
    </row>
    <row r="92" spans="1:11" x14ac:dyDescent="0.2">
      <c r="A92" s="43"/>
      <c r="B92" s="48"/>
      <c r="C92" s="48"/>
      <c r="D92" s="48"/>
      <c r="E92" s="48"/>
      <c r="F92" s="48"/>
      <c r="G92" s="48"/>
      <c r="H92" s="48"/>
      <c r="I92" s="48"/>
      <c r="J92" s="48"/>
      <c r="K92" s="48"/>
    </row>
    <row r="93" spans="1:11" x14ac:dyDescent="0.2">
      <c r="A93" s="43"/>
      <c r="B93" s="48"/>
      <c r="C93" s="48"/>
      <c r="D93" s="48" t="s">
        <v>15</v>
      </c>
      <c r="E93" s="48"/>
      <c r="F93" s="8">
        <f>E97+E98</f>
        <v>35000</v>
      </c>
      <c r="G93" s="37" t="s">
        <v>30</v>
      </c>
      <c r="H93" s="48"/>
      <c r="I93" s="48"/>
      <c r="J93" s="48"/>
      <c r="K93" s="48"/>
    </row>
    <row r="94" spans="1:11" x14ac:dyDescent="0.2">
      <c r="A94" s="43"/>
      <c r="B94" s="48"/>
      <c r="C94" s="48"/>
      <c r="D94" s="46" t="s">
        <v>16</v>
      </c>
      <c r="E94" s="46"/>
      <c r="F94" s="4">
        <v>32.5</v>
      </c>
      <c r="G94" s="37" t="s">
        <v>17</v>
      </c>
      <c r="H94" s="46" t="s">
        <v>18</v>
      </c>
      <c r="I94" s="46"/>
      <c r="J94" s="1">
        <v>1</v>
      </c>
      <c r="K94" s="36"/>
    </row>
    <row r="95" spans="1:11" x14ac:dyDescent="0.2">
      <c r="A95" s="43"/>
      <c r="B95" s="48"/>
      <c r="C95" s="48"/>
      <c r="D95" s="47" t="s">
        <v>19</v>
      </c>
      <c r="E95" s="47"/>
      <c r="F95" s="13" t="s">
        <v>42</v>
      </c>
      <c r="G95" s="48"/>
      <c r="H95" s="48"/>
      <c r="I95" s="48"/>
      <c r="J95" s="48"/>
      <c r="K95" s="48"/>
    </row>
    <row r="96" spans="1:11" x14ac:dyDescent="0.2">
      <c r="A96" s="43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 ht="24" x14ac:dyDescent="0.2">
      <c r="A97" s="43"/>
      <c r="B97" s="49" t="s">
        <v>20</v>
      </c>
      <c r="C97" s="5">
        <v>1</v>
      </c>
      <c r="D97" s="36" t="s">
        <v>40</v>
      </c>
      <c r="E97" s="18">
        <v>12000</v>
      </c>
      <c r="F97" s="37" t="s">
        <v>31</v>
      </c>
      <c r="G97" s="6"/>
      <c r="H97" s="10"/>
      <c r="I97" s="19">
        <f>E97*H97</f>
        <v>0</v>
      </c>
      <c r="J97" s="19">
        <f>I97*0.23</f>
        <v>0</v>
      </c>
      <c r="K97" s="19">
        <f>I97+J97</f>
        <v>0</v>
      </c>
    </row>
    <row r="98" spans="1:11" ht="24" x14ac:dyDescent="0.2">
      <c r="A98" s="43"/>
      <c r="B98" s="49"/>
      <c r="C98" s="5">
        <v>2</v>
      </c>
      <c r="D98" s="36" t="s">
        <v>41</v>
      </c>
      <c r="E98" s="18">
        <v>23000</v>
      </c>
      <c r="F98" s="37" t="s">
        <v>31</v>
      </c>
      <c r="G98" s="6"/>
      <c r="H98" s="10"/>
      <c r="I98" s="19">
        <f t="shared" ref="I98:I99" si="7">E98*H98</f>
        <v>0</v>
      </c>
      <c r="J98" s="19">
        <f t="shared" ref="J98:J99" si="8">I98*0.23</f>
        <v>0</v>
      </c>
      <c r="K98" s="19">
        <f t="shared" ref="K98:K99" si="9">I98+J98</f>
        <v>0</v>
      </c>
    </row>
    <row r="99" spans="1:11" x14ac:dyDescent="0.2">
      <c r="A99" s="43"/>
      <c r="B99" s="49"/>
      <c r="C99" s="5">
        <v>3</v>
      </c>
      <c r="D99" s="14" t="s">
        <v>35</v>
      </c>
      <c r="E99" s="6">
        <v>12</v>
      </c>
      <c r="F99" s="37" t="s">
        <v>22</v>
      </c>
      <c r="G99" s="6"/>
      <c r="H99" s="10"/>
      <c r="I99" s="19">
        <f t="shared" si="7"/>
        <v>0</v>
      </c>
      <c r="J99" s="19">
        <f t="shared" si="8"/>
        <v>0</v>
      </c>
      <c r="K99" s="19">
        <f t="shared" si="9"/>
        <v>0</v>
      </c>
    </row>
    <row r="100" spans="1:11" x14ac:dyDescent="0.2">
      <c r="A100" s="43"/>
      <c r="B100" s="36"/>
      <c r="C100" s="51" t="s">
        <v>32</v>
      </c>
      <c r="D100" s="51"/>
      <c r="E100" s="51"/>
      <c r="F100" s="51"/>
      <c r="G100" s="51"/>
      <c r="H100" s="51"/>
      <c r="I100" s="51"/>
      <c r="J100" s="51"/>
      <c r="K100" s="7">
        <f>SUM(K97:K99)</f>
        <v>0</v>
      </c>
    </row>
    <row r="101" spans="1:11" x14ac:dyDescent="0.2">
      <c r="A101" s="43"/>
      <c r="B101" s="50" t="s">
        <v>25</v>
      </c>
      <c r="C101" s="5">
        <v>4</v>
      </c>
      <c r="D101" s="36" t="s">
        <v>26</v>
      </c>
      <c r="E101" s="6">
        <f>F94</f>
        <v>32.5</v>
      </c>
      <c r="F101" s="37" t="s">
        <v>36</v>
      </c>
      <c r="G101" s="6">
        <v>12</v>
      </c>
      <c r="H101" s="9"/>
      <c r="I101" s="19">
        <f>E101*G101*H101</f>
        <v>0</v>
      </c>
      <c r="J101" s="19">
        <f>I101*0.23</f>
        <v>0</v>
      </c>
      <c r="K101" s="19">
        <f>I101+J101</f>
        <v>0</v>
      </c>
    </row>
    <row r="102" spans="1:11" ht="24" x14ac:dyDescent="0.2">
      <c r="A102" s="43"/>
      <c r="B102" s="50"/>
      <c r="C102" s="5">
        <v>5</v>
      </c>
      <c r="D102" s="36" t="s">
        <v>40</v>
      </c>
      <c r="E102" s="18">
        <f>E97</f>
        <v>12000</v>
      </c>
      <c r="F102" s="37"/>
      <c r="G102" s="6"/>
      <c r="H102" s="9"/>
      <c r="I102" s="19">
        <f>E102*H102</f>
        <v>0</v>
      </c>
      <c r="J102" s="19">
        <f>I102*0.23</f>
        <v>0</v>
      </c>
      <c r="K102" s="19">
        <f>I102+J102</f>
        <v>0</v>
      </c>
    </row>
    <row r="103" spans="1:11" ht="24" x14ac:dyDescent="0.2">
      <c r="A103" s="43"/>
      <c r="B103" s="50"/>
      <c r="C103" s="5">
        <v>6</v>
      </c>
      <c r="D103" s="36" t="s">
        <v>41</v>
      </c>
      <c r="E103" s="18">
        <f>E98</f>
        <v>23000</v>
      </c>
      <c r="F103" s="37" t="s">
        <v>37</v>
      </c>
      <c r="G103" s="6"/>
      <c r="H103" s="15"/>
      <c r="I103" s="19">
        <f t="shared" ref="I103:I104" si="10">E103*H103</f>
        <v>0</v>
      </c>
      <c r="J103" s="19">
        <f t="shared" ref="J103:J104" si="11">I103*0.23</f>
        <v>0</v>
      </c>
      <c r="K103" s="19">
        <f t="shared" ref="K103:K104" si="12">I103+J103</f>
        <v>0</v>
      </c>
    </row>
    <row r="104" spans="1:11" ht="24" x14ac:dyDescent="0.2">
      <c r="A104" s="43"/>
      <c r="B104" s="50"/>
      <c r="C104" s="5">
        <v>7</v>
      </c>
      <c r="D104" s="36" t="s">
        <v>27</v>
      </c>
      <c r="E104" s="6">
        <f>E99</f>
        <v>12</v>
      </c>
      <c r="F104" s="37" t="s">
        <v>22</v>
      </c>
      <c r="G104" s="6"/>
      <c r="H104" s="9"/>
      <c r="I104" s="19">
        <f t="shared" si="10"/>
        <v>0</v>
      </c>
      <c r="J104" s="19">
        <f t="shared" si="11"/>
        <v>0</v>
      </c>
      <c r="K104" s="19">
        <f t="shared" si="12"/>
        <v>0</v>
      </c>
    </row>
    <row r="105" spans="1:11" x14ac:dyDescent="0.2">
      <c r="A105" s="43"/>
      <c r="B105" s="36"/>
      <c r="C105" s="51" t="s">
        <v>32</v>
      </c>
      <c r="D105" s="51"/>
      <c r="E105" s="51"/>
      <c r="F105" s="51"/>
      <c r="G105" s="51"/>
      <c r="H105" s="51"/>
      <c r="I105" s="51"/>
      <c r="J105" s="51"/>
      <c r="K105" s="7">
        <f>SUM(K101:K104)</f>
        <v>0</v>
      </c>
    </row>
    <row r="106" spans="1:11" x14ac:dyDescent="0.2">
      <c r="A106" s="43"/>
      <c r="B106" s="36"/>
      <c r="C106" s="52" t="s">
        <v>33</v>
      </c>
      <c r="D106" s="52"/>
      <c r="E106" s="52"/>
      <c r="F106" s="52"/>
      <c r="G106" s="52"/>
      <c r="H106" s="52"/>
      <c r="I106" s="52"/>
      <c r="J106" s="52"/>
      <c r="K106" s="7">
        <f>+K100+K105</f>
        <v>0</v>
      </c>
    </row>
    <row r="107" spans="1:11" x14ac:dyDescent="0.2">
      <c r="A107" s="35"/>
    </row>
    <row r="108" spans="1:11" x14ac:dyDescent="0.2">
      <c r="A108" s="35"/>
    </row>
    <row r="109" spans="1:11" ht="48" x14ac:dyDescent="0.2">
      <c r="A109" s="43" t="s">
        <v>56</v>
      </c>
      <c r="B109" s="4"/>
      <c r="C109" s="1" t="s">
        <v>0</v>
      </c>
      <c r="D109" s="1" t="s">
        <v>1</v>
      </c>
      <c r="E109" s="1" t="s">
        <v>2</v>
      </c>
      <c r="F109" s="1" t="s">
        <v>3</v>
      </c>
      <c r="G109" s="1" t="s">
        <v>4</v>
      </c>
      <c r="H109" s="1" t="s">
        <v>5</v>
      </c>
      <c r="I109" s="1" t="s">
        <v>23</v>
      </c>
      <c r="J109" s="1" t="s">
        <v>28</v>
      </c>
      <c r="K109" s="1" t="s">
        <v>24</v>
      </c>
    </row>
    <row r="110" spans="1:11" x14ac:dyDescent="0.2">
      <c r="A110" s="43"/>
      <c r="B110" s="2"/>
      <c r="C110" s="1" t="s">
        <v>6</v>
      </c>
      <c r="D110" s="1" t="s">
        <v>7</v>
      </c>
      <c r="E110" s="1" t="s">
        <v>8</v>
      </c>
      <c r="F110" s="1" t="s">
        <v>9</v>
      </c>
      <c r="G110" s="1" t="s">
        <v>10</v>
      </c>
      <c r="H110" s="1" t="s">
        <v>11</v>
      </c>
      <c r="I110" s="1" t="s">
        <v>12</v>
      </c>
      <c r="J110" s="1" t="s">
        <v>13</v>
      </c>
      <c r="K110" s="3" t="s">
        <v>14</v>
      </c>
    </row>
    <row r="111" spans="1:11" x14ac:dyDescent="0.2">
      <c r="A111" s="43"/>
      <c r="B111" s="48"/>
      <c r="C111" s="48"/>
      <c r="D111" s="48"/>
      <c r="E111" s="48"/>
      <c r="F111" s="48"/>
      <c r="G111" s="48"/>
      <c r="H111" s="48"/>
      <c r="I111" s="48"/>
      <c r="J111" s="48"/>
      <c r="K111" s="48"/>
    </row>
    <row r="112" spans="1:11" ht="12.75" customHeight="1" x14ac:dyDescent="0.2">
      <c r="A112" s="43"/>
      <c r="B112" s="48"/>
      <c r="C112" s="48"/>
      <c r="D112" s="48" t="s">
        <v>15</v>
      </c>
      <c r="E112" s="48"/>
      <c r="F112" s="8">
        <f>E116+E117</f>
        <v>91200</v>
      </c>
      <c r="G112" s="37" t="s">
        <v>30</v>
      </c>
      <c r="H112" s="48"/>
      <c r="I112" s="48"/>
      <c r="J112" s="48"/>
      <c r="K112" s="48"/>
    </row>
    <row r="113" spans="1:11" ht="12.75" customHeight="1" x14ac:dyDescent="0.2">
      <c r="A113" s="43"/>
      <c r="B113" s="48"/>
      <c r="C113" s="48"/>
      <c r="D113" s="46" t="s">
        <v>16</v>
      </c>
      <c r="E113" s="46"/>
      <c r="F113" s="4">
        <v>66</v>
      </c>
      <c r="G113" s="37" t="s">
        <v>17</v>
      </c>
      <c r="H113" s="46" t="s">
        <v>18</v>
      </c>
      <c r="I113" s="46"/>
      <c r="J113" s="1">
        <v>1</v>
      </c>
      <c r="K113" s="36"/>
    </row>
    <row r="114" spans="1:11" x14ac:dyDescent="0.2">
      <c r="A114" s="43"/>
      <c r="B114" s="48"/>
      <c r="C114" s="48"/>
      <c r="D114" s="47" t="s">
        <v>19</v>
      </c>
      <c r="E114" s="47"/>
      <c r="F114" s="13" t="s">
        <v>43</v>
      </c>
      <c r="G114" s="48"/>
      <c r="H114" s="48"/>
      <c r="I114" s="48"/>
      <c r="J114" s="48"/>
      <c r="K114" s="48"/>
    </row>
    <row r="115" spans="1:11" x14ac:dyDescent="0.2">
      <c r="A115" s="43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ht="24" x14ac:dyDescent="0.2">
      <c r="A116" s="43"/>
      <c r="B116" s="49" t="s">
        <v>20</v>
      </c>
      <c r="C116" s="5">
        <v>1</v>
      </c>
      <c r="D116" s="36" t="s">
        <v>40</v>
      </c>
      <c r="E116" s="18">
        <v>56000</v>
      </c>
      <c r="F116" s="37" t="s">
        <v>31</v>
      </c>
      <c r="G116" s="6"/>
      <c r="H116" s="10"/>
      <c r="I116" s="19">
        <f>E116*H116</f>
        <v>0</v>
      </c>
      <c r="J116" s="19">
        <f>I116*0.23</f>
        <v>0</v>
      </c>
      <c r="K116" s="19">
        <f>I116+J116</f>
        <v>0</v>
      </c>
    </row>
    <row r="117" spans="1:11" ht="24" x14ac:dyDescent="0.2">
      <c r="A117" s="43"/>
      <c r="B117" s="49"/>
      <c r="C117" s="5">
        <v>2</v>
      </c>
      <c r="D117" s="36" t="s">
        <v>41</v>
      </c>
      <c r="E117" s="18">
        <v>35200</v>
      </c>
      <c r="F117" s="37" t="s">
        <v>31</v>
      </c>
      <c r="G117" s="6"/>
      <c r="H117" s="10"/>
      <c r="I117" s="19">
        <f t="shared" ref="I117:I118" si="13">E117*H117</f>
        <v>0</v>
      </c>
      <c r="J117" s="19">
        <f t="shared" ref="J117:J118" si="14">I117*0.23</f>
        <v>0</v>
      </c>
      <c r="K117" s="19">
        <f t="shared" ref="K117:K118" si="15">I117+J117</f>
        <v>0</v>
      </c>
    </row>
    <row r="118" spans="1:11" ht="12.75" customHeight="1" x14ac:dyDescent="0.2">
      <c r="A118" s="43"/>
      <c r="B118" s="49"/>
      <c r="C118" s="5">
        <v>3</v>
      </c>
      <c r="D118" s="14" t="s">
        <v>35</v>
      </c>
      <c r="E118" s="6">
        <v>12</v>
      </c>
      <c r="F118" s="37" t="s">
        <v>22</v>
      </c>
      <c r="G118" s="6"/>
      <c r="H118" s="10"/>
      <c r="I118" s="19">
        <f t="shared" si="13"/>
        <v>0</v>
      </c>
      <c r="J118" s="19">
        <f t="shared" si="14"/>
        <v>0</v>
      </c>
      <c r="K118" s="19">
        <f t="shared" si="15"/>
        <v>0</v>
      </c>
    </row>
    <row r="119" spans="1:11" ht="12.75" customHeight="1" x14ac:dyDescent="0.2">
      <c r="A119" s="43"/>
      <c r="B119" s="36"/>
      <c r="C119" s="51" t="s">
        <v>32</v>
      </c>
      <c r="D119" s="51"/>
      <c r="E119" s="51"/>
      <c r="F119" s="51"/>
      <c r="G119" s="51"/>
      <c r="H119" s="51"/>
      <c r="I119" s="51"/>
      <c r="J119" s="51"/>
      <c r="K119" s="7">
        <f>SUM(K116:K118)</f>
        <v>0</v>
      </c>
    </row>
    <row r="120" spans="1:11" x14ac:dyDescent="0.2">
      <c r="A120" s="43"/>
      <c r="B120" s="50" t="s">
        <v>25</v>
      </c>
      <c r="C120" s="5">
        <v>4</v>
      </c>
      <c r="D120" s="36" t="s">
        <v>26</v>
      </c>
      <c r="E120" s="6">
        <f>F113</f>
        <v>66</v>
      </c>
      <c r="F120" s="37" t="s">
        <v>36</v>
      </c>
      <c r="G120" s="6">
        <v>12</v>
      </c>
      <c r="H120" s="9"/>
      <c r="I120" s="19">
        <f>E120*G120*H120</f>
        <v>0</v>
      </c>
      <c r="J120" s="19">
        <f>I120*0.23</f>
        <v>0</v>
      </c>
      <c r="K120" s="19">
        <f>I120+J120</f>
        <v>0</v>
      </c>
    </row>
    <row r="121" spans="1:11" ht="24" x14ac:dyDescent="0.2">
      <c r="A121" s="43"/>
      <c r="B121" s="50"/>
      <c r="C121" s="5">
        <v>5</v>
      </c>
      <c r="D121" s="36" t="s">
        <v>40</v>
      </c>
      <c r="E121" s="18">
        <f>E116</f>
        <v>56000</v>
      </c>
      <c r="F121" s="37"/>
      <c r="G121" s="6"/>
      <c r="H121" s="20"/>
      <c r="I121" s="19">
        <f>E121*H121</f>
        <v>0</v>
      </c>
      <c r="J121" s="19">
        <f>I121*0.23</f>
        <v>0</v>
      </c>
      <c r="K121" s="19">
        <f>I121+J121</f>
        <v>0</v>
      </c>
    </row>
    <row r="122" spans="1:11" ht="12.75" customHeight="1" x14ac:dyDescent="0.2">
      <c r="A122" s="43"/>
      <c r="B122" s="50"/>
      <c r="C122" s="5">
        <v>6</v>
      </c>
      <c r="D122" s="36" t="s">
        <v>41</v>
      </c>
      <c r="E122" s="18">
        <f>E117</f>
        <v>35200</v>
      </c>
      <c r="F122" s="37" t="s">
        <v>37</v>
      </c>
      <c r="G122" s="6"/>
      <c r="H122" s="15"/>
      <c r="I122" s="19">
        <f t="shared" ref="I122:I123" si="16">E122*H122</f>
        <v>0</v>
      </c>
      <c r="J122" s="19">
        <f t="shared" ref="J122:J123" si="17">I122*0.23</f>
        <v>0</v>
      </c>
      <c r="K122" s="19">
        <f t="shared" ref="K122:K123" si="18">I122+J122</f>
        <v>0</v>
      </c>
    </row>
    <row r="123" spans="1:11" ht="12.75" customHeight="1" x14ac:dyDescent="0.2">
      <c r="A123" s="43"/>
      <c r="B123" s="50"/>
      <c r="C123" s="5">
        <v>7</v>
      </c>
      <c r="D123" s="36" t="s">
        <v>27</v>
      </c>
      <c r="E123" s="6">
        <f>E118</f>
        <v>12</v>
      </c>
      <c r="F123" s="37" t="s">
        <v>22</v>
      </c>
      <c r="G123" s="6"/>
      <c r="H123" s="9"/>
      <c r="I123" s="19">
        <f t="shared" si="16"/>
        <v>0</v>
      </c>
      <c r="J123" s="19">
        <f t="shared" si="17"/>
        <v>0</v>
      </c>
      <c r="K123" s="19">
        <f t="shared" si="18"/>
        <v>0</v>
      </c>
    </row>
    <row r="124" spans="1:11" x14ac:dyDescent="0.2">
      <c r="A124" s="43"/>
      <c r="B124" s="36"/>
      <c r="C124" s="51" t="s">
        <v>32</v>
      </c>
      <c r="D124" s="51"/>
      <c r="E124" s="51"/>
      <c r="F124" s="51"/>
      <c r="G124" s="51"/>
      <c r="H124" s="51"/>
      <c r="I124" s="51"/>
      <c r="J124" s="51"/>
      <c r="K124" s="7">
        <f>SUM(K120:K123)</f>
        <v>0</v>
      </c>
    </row>
    <row r="125" spans="1:11" x14ac:dyDescent="0.2">
      <c r="A125" s="43"/>
      <c r="B125" s="36"/>
      <c r="C125" s="52" t="s">
        <v>33</v>
      </c>
      <c r="D125" s="52"/>
      <c r="E125" s="52"/>
      <c r="F125" s="52"/>
      <c r="G125" s="52"/>
      <c r="H125" s="52"/>
      <c r="I125" s="52"/>
      <c r="J125" s="52"/>
      <c r="K125" s="7">
        <f>+K119+K124</f>
        <v>0</v>
      </c>
    </row>
    <row r="126" spans="1:11" x14ac:dyDescent="0.2">
      <c r="A126" s="35"/>
    </row>
    <row r="127" spans="1:11" x14ac:dyDescent="0.2">
      <c r="A127" s="35"/>
    </row>
    <row r="128" spans="1:11" ht="48" x14ac:dyDescent="0.2">
      <c r="A128" s="43" t="s">
        <v>57</v>
      </c>
      <c r="B128" s="4"/>
      <c r="C128" s="1" t="s">
        <v>0</v>
      </c>
      <c r="D128" s="1" t="s">
        <v>1</v>
      </c>
      <c r="E128" s="1" t="s">
        <v>2</v>
      </c>
      <c r="F128" s="1" t="s">
        <v>3</v>
      </c>
      <c r="G128" s="1" t="s">
        <v>4</v>
      </c>
      <c r="H128" s="1" t="s">
        <v>5</v>
      </c>
      <c r="I128" s="1" t="s">
        <v>23</v>
      </c>
      <c r="J128" s="1" t="s">
        <v>28</v>
      </c>
      <c r="K128" s="1" t="s">
        <v>24</v>
      </c>
    </row>
    <row r="129" spans="1:11" x14ac:dyDescent="0.2">
      <c r="A129" s="43"/>
      <c r="B129" s="2"/>
      <c r="C129" s="1" t="s">
        <v>6</v>
      </c>
      <c r="D129" s="1" t="s">
        <v>7</v>
      </c>
      <c r="E129" s="1" t="s">
        <v>8</v>
      </c>
      <c r="F129" s="1" t="s">
        <v>9</v>
      </c>
      <c r="G129" s="1" t="s">
        <v>10</v>
      </c>
      <c r="H129" s="1" t="s">
        <v>11</v>
      </c>
      <c r="I129" s="1" t="s">
        <v>12</v>
      </c>
      <c r="J129" s="1" t="s">
        <v>13</v>
      </c>
      <c r="K129" s="3" t="s">
        <v>14</v>
      </c>
    </row>
    <row r="130" spans="1:11" x14ac:dyDescent="0.2">
      <c r="A130" s="43"/>
      <c r="B130" s="48"/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1:11" x14ac:dyDescent="0.2">
      <c r="A131" s="43"/>
      <c r="B131" s="48"/>
      <c r="C131" s="48"/>
      <c r="D131" s="48" t="s">
        <v>15</v>
      </c>
      <c r="E131" s="48"/>
      <c r="F131" s="8">
        <f>E135+E136</f>
        <v>126000</v>
      </c>
      <c r="G131" s="37" t="s">
        <v>30</v>
      </c>
      <c r="H131" s="48"/>
      <c r="I131" s="48"/>
      <c r="J131" s="48"/>
      <c r="K131" s="48"/>
    </row>
    <row r="132" spans="1:11" x14ac:dyDescent="0.2">
      <c r="A132" s="43"/>
      <c r="B132" s="48"/>
      <c r="C132" s="48"/>
      <c r="D132" s="46" t="s">
        <v>16</v>
      </c>
      <c r="E132" s="46"/>
      <c r="F132" s="4">
        <v>60</v>
      </c>
      <c r="G132" s="37" t="s">
        <v>17</v>
      </c>
      <c r="H132" s="46" t="s">
        <v>18</v>
      </c>
      <c r="I132" s="46"/>
      <c r="J132" s="1">
        <v>1</v>
      </c>
      <c r="K132" s="36"/>
    </row>
    <row r="133" spans="1:11" x14ac:dyDescent="0.2">
      <c r="A133" s="43"/>
      <c r="B133" s="48"/>
      <c r="C133" s="48"/>
      <c r="D133" s="47" t="s">
        <v>19</v>
      </c>
      <c r="E133" s="47"/>
      <c r="F133" s="13" t="s">
        <v>44</v>
      </c>
      <c r="G133" s="48"/>
      <c r="H133" s="48"/>
      <c r="I133" s="48"/>
      <c r="J133" s="48"/>
      <c r="K133" s="48"/>
    </row>
    <row r="134" spans="1:11" x14ac:dyDescent="0.2">
      <c r="A134" s="43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 ht="24" x14ac:dyDescent="0.2">
      <c r="A135" s="43"/>
      <c r="B135" s="49" t="s">
        <v>20</v>
      </c>
      <c r="C135" s="5">
        <v>1</v>
      </c>
      <c r="D135" s="36" t="s">
        <v>45</v>
      </c>
      <c r="E135" s="18">
        <v>38000</v>
      </c>
      <c r="F135" s="37" t="s">
        <v>31</v>
      </c>
      <c r="G135" s="6"/>
      <c r="H135" s="10"/>
      <c r="I135" s="19">
        <f>E135*H135</f>
        <v>0</v>
      </c>
      <c r="J135" s="19">
        <f>I135*0.23</f>
        <v>0</v>
      </c>
      <c r="K135" s="19">
        <f>I135+J135</f>
        <v>0</v>
      </c>
    </row>
    <row r="136" spans="1:11" ht="24" x14ac:dyDescent="0.2">
      <c r="A136" s="43"/>
      <c r="B136" s="49"/>
      <c r="C136" s="5">
        <v>2</v>
      </c>
      <c r="D136" s="36" t="s">
        <v>46</v>
      </c>
      <c r="E136" s="18">
        <v>88000</v>
      </c>
      <c r="F136" s="37" t="s">
        <v>31</v>
      </c>
      <c r="G136" s="6"/>
      <c r="H136" s="10"/>
      <c r="I136" s="19">
        <f t="shared" ref="I136:I137" si="19">E136*H136</f>
        <v>0</v>
      </c>
      <c r="J136" s="19">
        <f t="shared" ref="J136:J137" si="20">I136*0.23</f>
        <v>0</v>
      </c>
      <c r="K136" s="19">
        <f t="shared" ref="K136:K137" si="21">I136+J136</f>
        <v>0</v>
      </c>
    </row>
    <row r="137" spans="1:11" x14ac:dyDescent="0.2">
      <c r="A137" s="43"/>
      <c r="B137" s="49"/>
      <c r="C137" s="5">
        <v>3</v>
      </c>
      <c r="D137" s="14" t="s">
        <v>35</v>
      </c>
      <c r="E137" s="6">
        <v>12</v>
      </c>
      <c r="F137" s="37" t="s">
        <v>22</v>
      </c>
      <c r="G137" s="6"/>
      <c r="H137" s="10"/>
      <c r="I137" s="19">
        <f t="shared" si="19"/>
        <v>0</v>
      </c>
      <c r="J137" s="19">
        <f t="shared" si="20"/>
        <v>0</v>
      </c>
      <c r="K137" s="19">
        <f t="shared" si="21"/>
        <v>0</v>
      </c>
    </row>
    <row r="138" spans="1:11" x14ac:dyDescent="0.2">
      <c r="A138" s="43"/>
      <c r="B138" s="36"/>
      <c r="C138" s="51" t="s">
        <v>32</v>
      </c>
      <c r="D138" s="51"/>
      <c r="E138" s="51"/>
      <c r="F138" s="51"/>
      <c r="G138" s="51"/>
      <c r="H138" s="51"/>
      <c r="I138" s="51"/>
      <c r="J138" s="51"/>
      <c r="K138" s="7">
        <f>SUM(K135:K137)</f>
        <v>0</v>
      </c>
    </row>
    <row r="139" spans="1:11" x14ac:dyDescent="0.2">
      <c r="A139" s="43"/>
      <c r="B139" s="50" t="s">
        <v>25</v>
      </c>
      <c r="C139" s="5">
        <v>4</v>
      </c>
      <c r="D139" s="36" t="s">
        <v>26</v>
      </c>
      <c r="E139" s="6">
        <f>F132</f>
        <v>60</v>
      </c>
      <c r="F139" s="37" t="s">
        <v>36</v>
      </c>
      <c r="G139" s="6">
        <v>12</v>
      </c>
      <c r="H139" s="9"/>
      <c r="I139" s="19">
        <f>E139*G139*H139</f>
        <v>0</v>
      </c>
      <c r="J139" s="19">
        <f>I139*0.23</f>
        <v>0</v>
      </c>
      <c r="K139" s="19">
        <f>I139+J139</f>
        <v>0</v>
      </c>
    </row>
    <row r="140" spans="1:11" ht="24" x14ac:dyDescent="0.2">
      <c r="A140" s="43"/>
      <c r="B140" s="50"/>
      <c r="C140" s="5">
        <v>5</v>
      </c>
      <c r="D140" s="36" t="s">
        <v>45</v>
      </c>
      <c r="E140" s="18">
        <f>E135</f>
        <v>38000</v>
      </c>
      <c r="F140" s="37"/>
      <c r="G140" s="6"/>
      <c r="H140" s="20"/>
      <c r="I140" s="19">
        <f>E140*H140</f>
        <v>0</v>
      </c>
      <c r="J140" s="19">
        <f>I140*0.23</f>
        <v>0</v>
      </c>
      <c r="K140" s="19">
        <f>I140+J140</f>
        <v>0</v>
      </c>
    </row>
    <row r="141" spans="1:11" ht="24" x14ac:dyDescent="0.2">
      <c r="A141" s="43"/>
      <c r="B141" s="50"/>
      <c r="C141" s="5">
        <v>6</v>
      </c>
      <c r="D141" s="36" t="s">
        <v>46</v>
      </c>
      <c r="E141" s="18">
        <f>E136</f>
        <v>88000</v>
      </c>
      <c r="F141" s="37" t="s">
        <v>37</v>
      </c>
      <c r="G141" s="6"/>
      <c r="H141" s="15"/>
      <c r="I141" s="19">
        <f t="shared" ref="I141:I142" si="22">E141*H141</f>
        <v>0</v>
      </c>
      <c r="J141" s="19">
        <f t="shared" ref="J141:J142" si="23">I141*0.23</f>
        <v>0</v>
      </c>
      <c r="K141" s="19">
        <f t="shared" ref="K141:K142" si="24">I141+J141</f>
        <v>0</v>
      </c>
    </row>
    <row r="142" spans="1:11" ht="24" x14ac:dyDescent="0.2">
      <c r="A142" s="43"/>
      <c r="B142" s="50"/>
      <c r="C142" s="5">
        <v>7</v>
      </c>
      <c r="D142" s="36" t="s">
        <v>27</v>
      </c>
      <c r="E142" s="6">
        <f>E137</f>
        <v>12</v>
      </c>
      <c r="F142" s="37" t="s">
        <v>22</v>
      </c>
      <c r="G142" s="6"/>
      <c r="H142" s="9"/>
      <c r="I142" s="19">
        <f t="shared" si="22"/>
        <v>0</v>
      </c>
      <c r="J142" s="19">
        <f t="shared" si="23"/>
        <v>0</v>
      </c>
      <c r="K142" s="19">
        <f t="shared" si="24"/>
        <v>0</v>
      </c>
    </row>
    <row r="143" spans="1:11" x14ac:dyDescent="0.2">
      <c r="A143" s="43"/>
      <c r="B143" s="36"/>
      <c r="C143" s="51" t="s">
        <v>32</v>
      </c>
      <c r="D143" s="51"/>
      <c r="E143" s="51"/>
      <c r="F143" s="51"/>
      <c r="G143" s="51"/>
      <c r="H143" s="51"/>
      <c r="I143" s="51"/>
      <c r="J143" s="51"/>
      <c r="K143" s="7">
        <f>SUM(K139:K142)</f>
        <v>0</v>
      </c>
    </row>
    <row r="144" spans="1:11" x14ac:dyDescent="0.2">
      <c r="A144" s="43"/>
      <c r="B144" s="36"/>
      <c r="C144" s="52" t="s">
        <v>33</v>
      </c>
      <c r="D144" s="52"/>
      <c r="E144" s="52"/>
      <c r="F144" s="52"/>
      <c r="G144" s="52"/>
      <c r="H144" s="52"/>
      <c r="I144" s="52"/>
      <c r="J144" s="52"/>
      <c r="K144" s="7">
        <f>+K138+K143</f>
        <v>0</v>
      </c>
    </row>
    <row r="145" spans="1:11" x14ac:dyDescent="0.2">
      <c r="A145" s="35"/>
    </row>
    <row r="146" spans="1:11" x14ac:dyDescent="0.2">
      <c r="A146" s="35"/>
    </row>
    <row r="147" spans="1:11" ht="48" x14ac:dyDescent="0.2">
      <c r="A147" s="43" t="s">
        <v>58</v>
      </c>
      <c r="B147" s="4"/>
      <c r="C147" s="1" t="s">
        <v>0</v>
      </c>
      <c r="D147" s="1" t="s">
        <v>1</v>
      </c>
      <c r="E147" s="1" t="s">
        <v>2</v>
      </c>
      <c r="F147" s="1" t="s">
        <v>3</v>
      </c>
      <c r="G147" s="1" t="s">
        <v>4</v>
      </c>
      <c r="H147" s="1" t="s">
        <v>5</v>
      </c>
      <c r="I147" s="1" t="s">
        <v>23</v>
      </c>
      <c r="J147" s="1" t="s">
        <v>28</v>
      </c>
      <c r="K147" s="1" t="s">
        <v>24</v>
      </c>
    </row>
    <row r="148" spans="1:11" x14ac:dyDescent="0.2">
      <c r="A148" s="43"/>
      <c r="B148" s="2"/>
      <c r="C148" s="1" t="s">
        <v>6</v>
      </c>
      <c r="D148" s="1" t="s">
        <v>7</v>
      </c>
      <c r="E148" s="1" t="s">
        <v>8</v>
      </c>
      <c r="F148" s="1" t="s">
        <v>9</v>
      </c>
      <c r="G148" s="1" t="s">
        <v>10</v>
      </c>
      <c r="H148" s="1" t="s">
        <v>11</v>
      </c>
      <c r="I148" s="1" t="s">
        <v>12</v>
      </c>
      <c r="J148" s="1" t="s">
        <v>13</v>
      </c>
      <c r="K148" s="3" t="s">
        <v>14</v>
      </c>
    </row>
    <row r="149" spans="1:11" x14ac:dyDescent="0.2">
      <c r="A149" s="43"/>
      <c r="B149" s="48"/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1:11" x14ac:dyDescent="0.2">
      <c r="A150" s="43"/>
      <c r="B150" s="48"/>
      <c r="C150" s="48"/>
      <c r="D150" s="48" t="s">
        <v>15</v>
      </c>
      <c r="E150" s="48"/>
      <c r="F150" s="8">
        <v>70000</v>
      </c>
      <c r="G150" s="37" t="s">
        <v>30</v>
      </c>
      <c r="H150" s="48"/>
      <c r="I150" s="48"/>
      <c r="J150" s="48"/>
      <c r="K150" s="48"/>
    </row>
    <row r="151" spans="1:11" x14ac:dyDescent="0.2">
      <c r="A151" s="43"/>
      <c r="B151" s="48"/>
      <c r="C151" s="48"/>
      <c r="D151" s="46" t="s">
        <v>16</v>
      </c>
      <c r="E151" s="46"/>
      <c r="F151" s="4">
        <v>55</v>
      </c>
      <c r="G151" s="37" t="s">
        <v>17</v>
      </c>
      <c r="H151" s="46" t="s">
        <v>18</v>
      </c>
      <c r="I151" s="46"/>
      <c r="J151" s="1">
        <v>1</v>
      </c>
      <c r="K151" s="36"/>
    </row>
    <row r="152" spans="1:11" x14ac:dyDescent="0.2">
      <c r="A152" s="43"/>
      <c r="B152" s="48"/>
      <c r="C152" s="48"/>
      <c r="D152" s="47" t="s">
        <v>19</v>
      </c>
      <c r="E152" s="47"/>
      <c r="F152" s="13" t="s">
        <v>44</v>
      </c>
      <c r="G152" s="48"/>
      <c r="H152" s="48"/>
      <c r="I152" s="48"/>
      <c r="J152" s="48"/>
      <c r="K152" s="48"/>
    </row>
    <row r="153" spans="1:11" x14ac:dyDescent="0.2">
      <c r="A153" s="43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 ht="24" x14ac:dyDescent="0.2">
      <c r="A154" s="43"/>
      <c r="B154" s="49" t="s">
        <v>20</v>
      </c>
      <c r="C154" s="5">
        <v>1</v>
      </c>
      <c r="D154" s="36" t="s">
        <v>45</v>
      </c>
      <c r="E154" s="18">
        <v>20000</v>
      </c>
      <c r="F154" s="37" t="s">
        <v>31</v>
      </c>
      <c r="G154" s="6"/>
      <c r="H154" s="10"/>
      <c r="I154" s="19">
        <f>E154*H154</f>
        <v>0</v>
      </c>
      <c r="J154" s="19">
        <f>I154*0.23</f>
        <v>0</v>
      </c>
      <c r="K154" s="19">
        <f>I154+J154</f>
        <v>0</v>
      </c>
    </row>
    <row r="155" spans="1:11" ht="24" x14ac:dyDescent="0.2">
      <c r="A155" s="43"/>
      <c r="B155" s="49"/>
      <c r="C155" s="5">
        <v>2</v>
      </c>
      <c r="D155" s="36" t="s">
        <v>46</v>
      </c>
      <c r="E155" s="18">
        <v>50000</v>
      </c>
      <c r="F155" s="37" t="s">
        <v>31</v>
      </c>
      <c r="G155" s="6"/>
      <c r="H155" s="10"/>
      <c r="I155" s="19">
        <f t="shared" ref="I155:I156" si="25">E155*H155</f>
        <v>0</v>
      </c>
      <c r="J155" s="19">
        <f t="shared" ref="J155:J156" si="26">I155*0.23</f>
        <v>0</v>
      </c>
      <c r="K155" s="19">
        <f t="shared" ref="K155:K156" si="27">I155+J155</f>
        <v>0</v>
      </c>
    </row>
    <row r="156" spans="1:11" x14ac:dyDescent="0.2">
      <c r="A156" s="43"/>
      <c r="B156" s="49"/>
      <c r="C156" s="5">
        <v>3</v>
      </c>
      <c r="D156" s="14" t="s">
        <v>35</v>
      </c>
      <c r="E156" s="6">
        <v>12</v>
      </c>
      <c r="F156" s="37" t="s">
        <v>22</v>
      </c>
      <c r="G156" s="6"/>
      <c r="H156" s="10"/>
      <c r="I156" s="19">
        <f t="shared" si="25"/>
        <v>0</v>
      </c>
      <c r="J156" s="19">
        <f t="shared" si="26"/>
        <v>0</v>
      </c>
      <c r="K156" s="19">
        <f t="shared" si="27"/>
        <v>0</v>
      </c>
    </row>
    <row r="157" spans="1:11" x14ac:dyDescent="0.2">
      <c r="A157" s="43"/>
      <c r="B157" s="36"/>
      <c r="C157" s="51" t="s">
        <v>32</v>
      </c>
      <c r="D157" s="51"/>
      <c r="E157" s="51"/>
      <c r="F157" s="51"/>
      <c r="G157" s="51"/>
      <c r="H157" s="51"/>
      <c r="I157" s="51"/>
      <c r="J157" s="51"/>
      <c r="K157" s="7">
        <f>SUM(K154:K156)</f>
        <v>0</v>
      </c>
    </row>
    <row r="158" spans="1:11" x14ac:dyDescent="0.2">
      <c r="A158" s="43"/>
      <c r="B158" s="50" t="s">
        <v>25</v>
      </c>
      <c r="C158" s="5">
        <v>4</v>
      </c>
      <c r="D158" s="36" t="s">
        <v>26</v>
      </c>
      <c r="E158" s="6">
        <f>F151</f>
        <v>55</v>
      </c>
      <c r="F158" s="37" t="s">
        <v>36</v>
      </c>
      <c r="G158" s="6">
        <v>12</v>
      </c>
      <c r="H158" s="9"/>
      <c r="I158" s="19">
        <f>E158*G158*H158</f>
        <v>0</v>
      </c>
      <c r="J158" s="19">
        <f>I158*0.23</f>
        <v>0</v>
      </c>
      <c r="K158" s="19">
        <f>I158+J158</f>
        <v>0</v>
      </c>
    </row>
    <row r="159" spans="1:11" ht="24" x14ac:dyDescent="0.2">
      <c r="A159" s="43"/>
      <c r="B159" s="50"/>
      <c r="C159" s="5">
        <v>5</v>
      </c>
      <c r="D159" s="36" t="s">
        <v>45</v>
      </c>
      <c r="E159" s="18">
        <f>E154</f>
        <v>20000</v>
      </c>
      <c r="F159" s="37"/>
      <c r="G159" s="6"/>
      <c r="H159" s="20"/>
      <c r="I159" s="19">
        <f>E159*H159</f>
        <v>0</v>
      </c>
      <c r="J159" s="19">
        <f>I159*0.23</f>
        <v>0</v>
      </c>
      <c r="K159" s="19">
        <f>I159+J159</f>
        <v>0</v>
      </c>
    </row>
    <row r="160" spans="1:11" ht="24" x14ac:dyDescent="0.2">
      <c r="A160" s="43"/>
      <c r="B160" s="50"/>
      <c r="C160" s="5">
        <v>6</v>
      </c>
      <c r="D160" s="36" t="s">
        <v>46</v>
      </c>
      <c r="E160" s="18">
        <f>E155</f>
        <v>50000</v>
      </c>
      <c r="F160" s="37" t="s">
        <v>37</v>
      </c>
      <c r="G160" s="6"/>
      <c r="H160" s="15"/>
      <c r="I160" s="19">
        <f t="shared" ref="I160:I161" si="28">E160*H160</f>
        <v>0</v>
      </c>
      <c r="J160" s="19">
        <f t="shared" ref="J160:J161" si="29">I160*0.23</f>
        <v>0</v>
      </c>
      <c r="K160" s="19">
        <f t="shared" ref="K160:K161" si="30">I160+J160</f>
        <v>0</v>
      </c>
    </row>
    <row r="161" spans="1:11" ht="24" x14ac:dyDescent="0.2">
      <c r="A161" s="43"/>
      <c r="B161" s="50"/>
      <c r="C161" s="5">
        <v>7</v>
      </c>
      <c r="D161" s="36" t="s">
        <v>27</v>
      </c>
      <c r="E161" s="6">
        <f>E156</f>
        <v>12</v>
      </c>
      <c r="F161" s="37" t="s">
        <v>22</v>
      </c>
      <c r="G161" s="6"/>
      <c r="H161" s="9"/>
      <c r="I161" s="19">
        <f t="shared" si="28"/>
        <v>0</v>
      </c>
      <c r="J161" s="19">
        <f t="shared" si="29"/>
        <v>0</v>
      </c>
      <c r="K161" s="19">
        <f t="shared" si="30"/>
        <v>0</v>
      </c>
    </row>
    <row r="162" spans="1:11" x14ac:dyDescent="0.2">
      <c r="A162" s="43"/>
      <c r="B162" s="36"/>
      <c r="C162" s="51" t="s">
        <v>32</v>
      </c>
      <c r="D162" s="51"/>
      <c r="E162" s="51"/>
      <c r="F162" s="51"/>
      <c r="G162" s="51"/>
      <c r="H162" s="51"/>
      <c r="I162" s="51"/>
      <c r="J162" s="51"/>
      <c r="K162" s="7">
        <f>SUM(K158:K161)</f>
        <v>0</v>
      </c>
    </row>
    <row r="163" spans="1:11" x14ac:dyDescent="0.2">
      <c r="A163" s="43"/>
      <c r="B163" s="36"/>
      <c r="C163" s="52" t="s">
        <v>33</v>
      </c>
      <c r="D163" s="52"/>
      <c r="E163" s="52"/>
      <c r="F163" s="52"/>
      <c r="G163" s="52"/>
      <c r="H163" s="52"/>
      <c r="I163" s="52"/>
      <c r="J163" s="52"/>
      <c r="K163" s="7">
        <f>+K157+K162</f>
        <v>0</v>
      </c>
    </row>
    <row r="164" spans="1:11" x14ac:dyDescent="0.2">
      <c r="A164" s="35"/>
      <c r="B164" s="16"/>
      <c r="C164" s="21"/>
      <c r="D164" s="21"/>
      <c r="E164" s="21"/>
      <c r="F164" s="21"/>
      <c r="G164" s="21"/>
      <c r="H164" s="21"/>
      <c r="I164" s="21"/>
      <c r="J164" s="21"/>
      <c r="K164" s="22"/>
    </row>
    <row r="165" spans="1:11" x14ac:dyDescent="0.2">
      <c r="A165" s="35"/>
      <c r="B165" s="16"/>
      <c r="C165" s="21"/>
      <c r="D165" s="21"/>
      <c r="E165" s="21"/>
      <c r="F165" s="21"/>
      <c r="G165" s="21"/>
      <c r="H165" s="21"/>
      <c r="I165" s="21"/>
      <c r="J165" s="21"/>
      <c r="K165" s="22"/>
    </row>
    <row r="166" spans="1:11" ht="48" x14ac:dyDescent="0.2">
      <c r="A166" s="43" t="s">
        <v>59</v>
      </c>
      <c r="B166" s="4"/>
      <c r="C166" s="1" t="s">
        <v>0</v>
      </c>
      <c r="D166" s="1" t="s">
        <v>1</v>
      </c>
      <c r="E166" s="1" t="s">
        <v>2</v>
      </c>
      <c r="F166" s="1" t="s">
        <v>3</v>
      </c>
      <c r="G166" s="1" t="s">
        <v>4</v>
      </c>
      <c r="H166" s="1" t="s">
        <v>5</v>
      </c>
      <c r="I166" s="1" t="s">
        <v>23</v>
      </c>
      <c r="J166" s="1" t="s">
        <v>28</v>
      </c>
      <c r="K166" s="1" t="s">
        <v>24</v>
      </c>
    </row>
    <row r="167" spans="1:11" x14ac:dyDescent="0.2">
      <c r="A167" s="43"/>
      <c r="B167" s="2"/>
      <c r="C167" s="1" t="s">
        <v>6</v>
      </c>
      <c r="D167" s="1" t="s">
        <v>7</v>
      </c>
      <c r="E167" s="1" t="s">
        <v>8</v>
      </c>
      <c r="F167" s="1" t="s">
        <v>9</v>
      </c>
      <c r="G167" s="1" t="s">
        <v>10</v>
      </c>
      <c r="H167" s="1" t="s">
        <v>11</v>
      </c>
      <c r="I167" s="1" t="s">
        <v>12</v>
      </c>
      <c r="J167" s="1" t="s">
        <v>13</v>
      </c>
      <c r="K167" s="3" t="s">
        <v>14</v>
      </c>
    </row>
    <row r="168" spans="1:11" x14ac:dyDescent="0.2">
      <c r="A168" s="43"/>
      <c r="B168" s="48"/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1:11" x14ac:dyDescent="0.2">
      <c r="A169" s="43"/>
      <c r="B169" s="48"/>
      <c r="C169" s="48"/>
      <c r="D169" s="48" t="s">
        <v>15</v>
      </c>
      <c r="E169" s="48"/>
      <c r="F169" s="8">
        <v>40000</v>
      </c>
      <c r="G169" s="37" t="s">
        <v>30</v>
      </c>
      <c r="H169" s="48"/>
      <c r="I169" s="48"/>
      <c r="J169" s="48"/>
      <c r="K169" s="48"/>
    </row>
    <row r="170" spans="1:11" x14ac:dyDescent="0.2">
      <c r="A170" s="43"/>
      <c r="B170" s="48"/>
      <c r="C170" s="48"/>
      <c r="D170" s="46" t="s">
        <v>48</v>
      </c>
      <c r="E170" s="46"/>
      <c r="F170" s="4">
        <v>32.5</v>
      </c>
      <c r="G170" s="37" t="s">
        <v>17</v>
      </c>
      <c r="H170" s="46" t="s">
        <v>18</v>
      </c>
      <c r="I170" s="46"/>
      <c r="J170" s="1">
        <v>1</v>
      </c>
      <c r="K170" s="36"/>
    </row>
    <row r="171" spans="1:11" ht="12.75" customHeight="1" x14ac:dyDescent="0.2">
      <c r="A171" s="43"/>
      <c r="B171" s="48"/>
      <c r="C171" s="48"/>
      <c r="D171" s="47" t="s">
        <v>19</v>
      </c>
      <c r="E171" s="47"/>
      <c r="F171" s="13" t="s">
        <v>39</v>
      </c>
      <c r="G171" s="48"/>
      <c r="H171" s="48"/>
      <c r="I171" s="48"/>
      <c r="J171" s="48"/>
      <c r="K171" s="48"/>
    </row>
    <row r="172" spans="1:11" x14ac:dyDescent="0.2">
      <c r="A172" s="43"/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 ht="24" x14ac:dyDescent="0.2">
      <c r="A173" s="43"/>
      <c r="B173" s="49" t="s">
        <v>20</v>
      </c>
      <c r="C173" s="5">
        <v>1</v>
      </c>
      <c r="D173" s="36" t="s">
        <v>21</v>
      </c>
      <c r="E173" s="18">
        <f>F169</f>
        <v>40000</v>
      </c>
      <c r="F173" s="37" t="s">
        <v>31</v>
      </c>
      <c r="G173" s="6"/>
      <c r="H173" s="10"/>
      <c r="I173" s="19">
        <f>E173*H173</f>
        <v>0</v>
      </c>
      <c r="J173" s="19">
        <f>I173*0.23</f>
        <v>0</v>
      </c>
      <c r="K173" s="19">
        <f>I173+J173</f>
        <v>0</v>
      </c>
    </row>
    <row r="174" spans="1:11" ht="23.25" customHeight="1" x14ac:dyDescent="0.2">
      <c r="A174" s="43"/>
      <c r="B174" s="49"/>
      <c r="C174" s="5">
        <v>2</v>
      </c>
      <c r="D174" s="14" t="s">
        <v>35</v>
      </c>
      <c r="E174" s="6">
        <v>12</v>
      </c>
      <c r="F174" s="37" t="s">
        <v>22</v>
      </c>
      <c r="G174" s="6"/>
      <c r="H174" s="10"/>
      <c r="I174" s="19">
        <f>E174*H174</f>
        <v>0</v>
      </c>
      <c r="J174" s="19">
        <f>I174*0.23</f>
        <v>0</v>
      </c>
      <c r="K174" s="19">
        <f>I174+J174</f>
        <v>0</v>
      </c>
    </row>
    <row r="175" spans="1:11" x14ac:dyDescent="0.2">
      <c r="A175" s="43"/>
      <c r="B175" s="36"/>
      <c r="C175" s="51" t="s">
        <v>32</v>
      </c>
      <c r="D175" s="51"/>
      <c r="E175" s="51"/>
      <c r="F175" s="51"/>
      <c r="G175" s="51"/>
      <c r="H175" s="51"/>
      <c r="I175" s="51"/>
      <c r="J175" s="51"/>
      <c r="K175" s="7">
        <f>SUM(K173:K174)</f>
        <v>0</v>
      </c>
    </row>
    <row r="176" spans="1:11" x14ac:dyDescent="0.2">
      <c r="A176" s="43"/>
      <c r="B176" s="50" t="s">
        <v>25</v>
      </c>
      <c r="C176" s="5">
        <v>3</v>
      </c>
      <c r="D176" s="36" t="s">
        <v>26</v>
      </c>
      <c r="E176" s="6">
        <f>F170</f>
        <v>32.5</v>
      </c>
      <c r="F176" s="37" t="s">
        <v>36</v>
      </c>
      <c r="G176" s="6">
        <v>12</v>
      </c>
      <c r="H176" s="9"/>
      <c r="I176" s="19">
        <f>E176*G176*H176</f>
        <v>0</v>
      </c>
      <c r="J176" s="19">
        <f>I176*0.23</f>
        <v>0</v>
      </c>
      <c r="K176" s="19">
        <f>I176+J176</f>
        <v>0</v>
      </c>
    </row>
    <row r="177" spans="1:11" ht="24" x14ac:dyDescent="0.2">
      <c r="A177" s="43"/>
      <c r="B177" s="50"/>
      <c r="C177" s="5">
        <v>4</v>
      </c>
      <c r="D177" s="36" t="s">
        <v>21</v>
      </c>
      <c r="E177" s="18">
        <f>E173</f>
        <v>40000</v>
      </c>
      <c r="F177" s="37" t="s">
        <v>37</v>
      </c>
      <c r="G177" s="6"/>
      <c r="H177" s="15"/>
      <c r="I177" s="19">
        <f>E177*H177</f>
        <v>0</v>
      </c>
      <c r="J177" s="19">
        <f>I177*0.23</f>
        <v>0</v>
      </c>
      <c r="K177" s="19">
        <f>I177+J177</f>
        <v>0</v>
      </c>
    </row>
    <row r="178" spans="1:11" ht="24" x14ac:dyDescent="0.2">
      <c r="A178" s="43"/>
      <c r="B178" s="50"/>
      <c r="C178" s="5">
        <v>5</v>
      </c>
      <c r="D178" s="36" t="s">
        <v>27</v>
      </c>
      <c r="E178" s="6">
        <v>12</v>
      </c>
      <c r="F178" s="37" t="s">
        <v>22</v>
      </c>
      <c r="G178" s="6"/>
      <c r="H178" s="9"/>
      <c r="I178" s="19">
        <f>E178*H178</f>
        <v>0</v>
      </c>
      <c r="J178" s="19">
        <f>I178*0.23</f>
        <v>0</v>
      </c>
      <c r="K178" s="19">
        <f>I178+J178</f>
        <v>0</v>
      </c>
    </row>
    <row r="179" spans="1:11" x14ac:dyDescent="0.2">
      <c r="A179" s="43"/>
      <c r="B179" s="36"/>
      <c r="C179" s="51" t="s">
        <v>32</v>
      </c>
      <c r="D179" s="51"/>
      <c r="E179" s="51"/>
      <c r="F179" s="51"/>
      <c r="G179" s="51"/>
      <c r="H179" s="51"/>
      <c r="I179" s="51"/>
      <c r="J179" s="51"/>
      <c r="K179" s="7">
        <f>SUM(K176:K178)</f>
        <v>0</v>
      </c>
    </row>
    <row r="180" spans="1:11" x14ac:dyDescent="0.2">
      <c r="A180" s="43"/>
      <c r="B180" s="36"/>
      <c r="C180" s="52" t="s">
        <v>33</v>
      </c>
      <c r="D180" s="52"/>
      <c r="E180" s="52"/>
      <c r="F180" s="52"/>
      <c r="G180" s="52"/>
      <c r="H180" s="52"/>
      <c r="I180" s="52"/>
      <c r="J180" s="52"/>
      <c r="K180" s="7">
        <f>+K175+K179</f>
        <v>0</v>
      </c>
    </row>
    <row r="181" spans="1:11" x14ac:dyDescent="0.2">
      <c r="A181" s="35"/>
      <c r="B181" s="16"/>
      <c r="C181" s="21"/>
      <c r="D181" s="21"/>
      <c r="E181" s="21"/>
      <c r="F181" s="21"/>
      <c r="G181" s="21"/>
      <c r="H181" s="21"/>
      <c r="I181" s="21"/>
      <c r="J181" s="21"/>
      <c r="K181" s="22"/>
    </row>
    <row r="182" spans="1:11" x14ac:dyDescent="0.2">
      <c r="A182" s="35"/>
      <c r="B182" s="16"/>
      <c r="C182" s="21"/>
      <c r="D182" s="21"/>
      <c r="E182" s="21"/>
      <c r="F182" s="21"/>
      <c r="G182" s="21"/>
      <c r="H182" s="21"/>
      <c r="I182" s="21"/>
      <c r="J182" s="21"/>
      <c r="K182" s="22"/>
    </row>
    <row r="183" spans="1:11" ht="48" x14ac:dyDescent="0.2">
      <c r="A183" s="43" t="s">
        <v>60</v>
      </c>
      <c r="B183" s="4"/>
      <c r="C183" s="1" t="s">
        <v>0</v>
      </c>
      <c r="D183" s="1" t="s">
        <v>1</v>
      </c>
      <c r="E183" s="1" t="s">
        <v>2</v>
      </c>
      <c r="F183" s="1" t="s">
        <v>3</v>
      </c>
      <c r="G183" s="1" t="s">
        <v>4</v>
      </c>
      <c r="H183" s="1" t="s">
        <v>5</v>
      </c>
      <c r="I183" s="1" t="s">
        <v>23</v>
      </c>
      <c r="J183" s="1" t="s">
        <v>28</v>
      </c>
      <c r="K183" s="1" t="s">
        <v>24</v>
      </c>
    </row>
    <row r="184" spans="1:11" x14ac:dyDescent="0.2">
      <c r="A184" s="43"/>
      <c r="B184" s="2"/>
      <c r="C184" s="1" t="s">
        <v>6</v>
      </c>
      <c r="D184" s="1" t="s">
        <v>7</v>
      </c>
      <c r="E184" s="1" t="s">
        <v>8</v>
      </c>
      <c r="F184" s="1" t="s">
        <v>9</v>
      </c>
      <c r="G184" s="1" t="s">
        <v>10</v>
      </c>
      <c r="H184" s="1" t="s">
        <v>11</v>
      </c>
      <c r="I184" s="1" t="s">
        <v>12</v>
      </c>
      <c r="J184" s="1" t="s">
        <v>13</v>
      </c>
      <c r="K184" s="3" t="s">
        <v>14</v>
      </c>
    </row>
    <row r="185" spans="1:11" x14ac:dyDescent="0.2">
      <c r="A185" s="43"/>
      <c r="B185" s="48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x14ac:dyDescent="0.2">
      <c r="A186" s="43"/>
      <c r="B186" s="48"/>
      <c r="C186" s="48"/>
      <c r="D186" s="48" t="s">
        <v>15</v>
      </c>
      <c r="E186" s="48"/>
      <c r="F186" s="8">
        <v>61000</v>
      </c>
      <c r="G186" s="37" t="s">
        <v>30</v>
      </c>
      <c r="H186" s="48"/>
      <c r="I186" s="48"/>
      <c r="J186" s="48"/>
      <c r="K186" s="48"/>
    </row>
    <row r="187" spans="1:11" x14ac:dyDescent="0.2">
      <c r="A187" s="43"/>
      <c r="B187" s="48"/>
      <c r="C187" s="48"/>
      <c r="D187" s="46" t="s">
        <v>48</v>
      </c>
      <c r="E187" s="46"/>
      <c r="F187" s="4">
        <v>30.5</v>
      </c>
      <c r="G187" s="37" t="s">
        <v>17</v>
      </c>
      <c r="H187" s="46" t="s">
        <v>18</v>
      </c>
      <c r="I187" s="46"/>
      <c r="J187" s="1">
        <v>1</v>
      </c>
      <c r="K187" s="36"/>
    </row>
    <row r="188" spans="1:11" ht="12.75" customHeight="1" x14ac:dyDescent="0.2">
      <c r="A188" s="43"/>
      <c r="B188" s="48"/>
      <c r="C188" s="48"/>
      <c r="D188" s="47" t="s">
        <v>19</v>
      </c>
      <c r="E188" s="47"/>
      <c r="F188" s="13" t="s">
        <v>39</v>
      </c>
      <c r="G188" s="48"/>
      <c r="H188" s="48"/>
      <c r="I188" s="48"/>
      <c r="J188" s="48"/>
      <c r="K188" s="48"/>
    </row>
    <row r="189" spans="1:11" x14ac:dyDescent="0.2">
      <c r="A189" s="43"/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 ht="24" x14ac:dyDescent="0.2">
      <c r="A190" s="43"/>
      <c r="B190" s="49" t="s">
        <v>20</v>
      </c>
      <c r="C190" s="5">
        <v>1</v>
      </c>
      <c r="D190" s="36" t="s">
        <v>21</v>
      </c>
      <c r="E190" s="18">
        <v>61000</v>
      </c>
      <c r="F190" s="37" t="s">
        <v>31</v>
      </c>
      <c r="G190" s="6"/>
      <c r="H190" s="10"/>
      <c r="I190" s="19">
        <f>E190*H190</f>
        <v>0</v>
      </c>
      <c r="J190" s="19">
        <f>I190*0.23</f>
        <v>0</v>
      </c>
      <c r="K190" s="19">
        <f>I190+J190</f>
        <v>0</v>
      </c>
    </row>
    <row r="191" spans="1:11" ht="20.25" customHeight="1" x14ac:dyDescent="0.2">
      <c r="A191" s="43"/>
      <c r="B191" s="49"/>
      <c r="C191" s="5">
        <v>2</v>
      </c>
      <c r="D191" s="14" t="s">
        <v>35</v>
      </c>
      <c r="E191" s="6">
        <v>12</v>
      </c>
      <c r="F191" s="37" t="s">
        <v>22</v>
      </c>
      <c r="G191" s="6"/>
      <c r="H191" s="10"/>
      <c r="I191" s="19">
        <f>E191*H191</f>
        <v>0</v>
      </c>
      <c r="J191" s="19">
        <f>I191*0.23</f>
        <v>0</v>
      </c>
      <c r="K191" s="19">
        <f>I191+J191</f>
        <v>0</v>
      </c>
    </row>
    <row r="192" spans="1:11" x14ac:dyDescent="0.2">
      <c r="A192" s="43"/>
      <c r="B192" s="36"/>
      <c r="C192" s="51" t="s">
        <v>32</v>
      </c>
      <c r="D192" s="51"/>
      <c r="E192" s="51"/>
      <c r="F192" s="51"/>
      <c r="G192" s="51"/>
      <c r="H192" s="51"/>
      <c r="I192" s="51"/>
      <c r="J192" s="51"/>
      <c r="K192" s="7">
        <f>SUM(K190:K191)</f>
        <v>0</v>
      </c>
    </row>
    <row r="193" spans="1:12" x14ac:dyDescent="0.2">
      <c r="A193" s="43"/>
      <c r="B193" s="50" t="s">
        <v>25</v>
      </c>
      <c r="C193" s="5">
        <v>3</v>
      </c>
      <c r="D193" s="36" t="s">
        <v>26</v>
      </c>
      <c r="E193" s="6">
        <f>F187</f>
        <v>30.5</v>
      </c>
      <c r="F193" s="37" t="s">
        <v>36</v>
      </c>
      <c r="G193" s="6">
        <v>12</v>
      </c>
      <c r="H193" s="9"/>
      <c r="I193" s="19">
        <f>E193*G193*H193</f>
        <v>0</v>
      </c>
      <c r="J193" s="19">
        <f>I193*0.23</f>
        <v>0</v>
      </c>
      <c r="K193" s="19">
        <f>I193+J193</f>
        <v>0</v>
      </c>
    </row>
    <row r="194" spans="1:12" ht="24" x14ac:dyDescent="0.2">
      <c r="A194" s="43"/>
      <c r="B194" s="50"/>
      <c r="C194" s="5">
        <v>4</v>
      </c>
      <c r="D194" s="36" t="s">
        <v>21</v>
      </c>
      <c r="E194" s="18">
        <f>E190</f>
        <v>61000</v>
      </c>
      <c r="F194" s="37" t="s">
        <v>37</v>
      </c>
      <c r="G194" s="6"/>
      <c r="H194" s="15"/>
      <c r="I194" s="19">
        <f>E194*H194</f>
        <v>0</v>
      </c>
      <c r="J194" s="19">
        <f>I194*0.23</f>
        <v>0</v>
      </c>
      <c r="K194" s="19">
        <f>I194+J194</f>
        <v>0</v>
      </c>
    </row>
    <row r="195" spans="1:12" ht="24" x14ac:dyDescent="0.2">
      <c r="A195" s="43"/>
      <c r="B195" s="50"/>
      <c r="C195" s="5">
        <v>5</v>
      </c>
      <c r="D195" s="36" t="s">
        <v>27</v>
      </c>
      <c r="E195" s="6">
        <v>12</v>
      </c>
      <c r="F195" s="37" t="s">
        <v>22</v>
      </c>
      <c r="G195" s="6"/>
      <c r="H195" s="9"/>
      <c r="I195" s="19">
        <f>E195*H195</f>
        <v>0</v>
      </c>
      <c r="J195" s="19">
        <f>I195*0.23</f>
        <v>0</v>
      </c>
      <c r="K195" s="19">
        <f>I195+J195</f>
        <v>0</v>
      </c>
    </row>
    <row r="196" spans="1:12" x14ac:dyDescent="0.2">
      <c r="A196" s="43"/>
      <c r="B196" s="36"/>
      <c r="C196" s="51" t="s">
        <v>32</v>
      </c>
      <c r="D196" s="51"/>
      <c r="E196" s="51"/>
      <c r="F196" s="51"/>
      <c r="G196" s="51"/>
      <c r="H196" s="51"/>
      <c r="I196" s="51"/>
      <c r="J196" s="51"/>
      <c r="K196" s="7">
        <f>SUM(K193:K195)</f>
        <v>0</v>
      </c>
    </row>
    <row r="197" spans="1:12" x14ac:dyDescent="0.2">
      <c r="A197" s="43"/>
      <c r="B197" s="36"/>
      <c r="C197" s="52" t="s">
        <v>33</v>
      </c>
      <c r="D197" s="52"/>
      <c r="E197" s="52"/>
      <c r="F197" s="52"/>
      <c r="G197" s="52"/>
      <c r="H197" s="52"/>
      <c r="I197" s="52"/>
      <c r="J197" s="52"/>
      <c r="K197" s="7">
        <f>+K192+K196</f>
        <v>0</v>
      </c>
    </row>
    <row r="198" spans="1:12" x14ac:dyDescent="0.2">
      <c r="B198" s="16"/>
      <c r="C198" s="21"/>
      <c r="D198" s="21"/>
      <c r="E198" s="21"/>
      <c r="F198" s="21"/>
      <c r="G198" s="21"/>
      <c r="H198" s="21"/>
      <c r="I198" s="21"/>
      <c r="J198" s="21"/>
      <c r="K198" s="17"/>
    </row>
    <row r="199" spans="1:12" x14ac:dyDescent="0.2">
      <c r="B199" s="16"/>
      <c r="C199" s="21"/>
      <c r="D199" s="21"/>
      <c r="E199" s="21"/>
      <c r="F199" s="21"/>
      <c r="G199" s="21"/>
      <c r="H199" s="21"/>
      <c r="I199" s="21"/>
      <c r="J199" s="21"/>
      <c r="K199" s="17"/>
    </row>
    <row r="200" spans="1:12" ht="13.5" thickBot="1" x14ac:dyDescent="0.25">
      <c r="K200" s="23"/>
    </row>
    <row r="201" spans="1:12" ht="13.5" thickBot="1" x14ac:dyDescent="0.25">
      <c r="J201" s="28" t="s">
        <v>47</v>
      </c>
      <c r="K201" s="29">
        <f>K19+K36+K53+K70+K87+K106+K125+K144+K163+K180+K197</f>
        <v>0</v>
      </c>
      <c r="L201" s="30">
        <f>K201/1.23</f>
        <v>0</v>
      </c>
    </row>
    <row r="202" spans="1:12" x14ac:dyDescent="0.2">
      <c r="K202" s="33" t="s">
        <v>62</v>
      </c>
      <c r="L202" s="33" t="s">
        <v>61</v>
      </c>
    </row>
    <row r="206" spans="1:12" x14ac:dyDescent="0.2">
      <c r="H206" s="55" t="s">
        <v>63</v>
      </c>
      <c r="I206" s="56"/>
      <c r="J206" s="56"/>
      <c r="K206" s="56"/>
    </row>
    <row r="207" spans="1:12" x14ac:dyDescent="0.2">
      <c r="H207" s="53" t="s">
        <v>34</v>
      </c>
      <c r="I207" s="54"/>
      <c r="J207" s="54"/>
      <c r="K207" s="54"/>
    </row>
  </sheetData>
  <mergeCells count="169">
    <mergeCell ref="A56:A70"/>
    <mergeCell ref="A73:A87"/>
    <mergeCell ref="A90:A106"/>
    <mergeCell ref="A109:A125"/>
    <mergeCell ref="A128:A144"/>
    <mergeCell ref="A147:A163"/>
    <mergeCell ref="A183:A197"/>
    <mergeCell ref="B168:K168"/>
    <mergeCell ref="B169:C171"/>
    <mergeCell ref="D169:E169"/>
    <mergeCell ref="H169:K169"/>
    <mergeCell ref="D170:E170"/>
    <mergeCell ref="H170:I170"/>
    <mergeCell ref="D171:E171"/>
    <mergeCell ref="G171:K171"/>
    <mergeCell ref="B172:K172"/>
    <mergeCell ref="B173:B174"/>
    <mergeCell ref="C175:J175"/>
    <mergeCell ref="B176:B178"/>
    <mergeCell ref="C179:J179"/>
    <mergeCell ref="C180:J180"/>
    <mergeCell ref="C125:J125"/>
    <mergeCell ref="B130:K130"/>
    <mergeCell ref="B131:C133"/>
    <mergeCell ref="A39:A53"/>
    <mergeCell ref="A166:A180"/>
    <mergeCell ref="B190:B191"/>
    <mergeCell ref="C192:J192"/>
    <mergeCell ref="B193:B195"/>
    <mergeCell ref="C196:J196"/>
    <mergeCell ref="C197:J197"/>
    <mergeCell ref="B185:K185"/>
    <mergeCell ref="B186:C188"/>
    <mergeCell ref="D186:E186"/>
    <mergeCell ref="H186:K186"/>
    <mergeCell ref="D187:E187"/>
    <mergeCell ref="H187:I187"/>
    <mergeCell ref="D188:E188"/>
    <mergeCell ref="G188:K188"/>
    <mergeCell ref="B189:K189"/>
    <mergeCell ref="B158:B161"/>
    <mergeCell ref="C162:J162"/>
    <mergeCell ref="C163:J163"/>
    <mergeCell ref="C157:J157"/>
    <mergeCell ref="B116:B118"/>
    <mergeCell ref="C119:J119"/>
    <mergeCell ref="B120:B123"/>
    <mergeCell ref="C124:J124"/>
    <mergeCell ref="H131:K131"/>
    <mergeCell ref="D132:E132"/>
    <mergeCell ref="H132:I132"/>
    <mergeCell ref="D133:E133"/>
    <mergeCell ref="G133:K133"/>
    <mergeCell ref="B134:K134"/>
    <mergeCell ref="B135:B137"/>
    <mergeCell ref="C138:J138"/>
    <mergeCell ref="B149:K149"/>
    <mergeCell ref="B139:B142"/>
    <mergeCell ref="C143:J143"/>
    <mergeCell ref="C144:J144"/>
    <mergeCell ref="D131:E131"/>
    <mergeCell ref="B150:C152"/>
    <mergeCell ref="D150:E150"/>
    <mergeCell ref="H150:K150"/>
    <mergeCell ref="D151:E151"/>
    <mergeCell ref="H151:I151"/>
    <mergeCell ref="D152:E152"/>
    <mergeCell ref="G152:K152"/>
    <mergeCell ref="B153:K153"/>
    <mergeCell ref="B154:B156"/>
    <mergeCell ref="B115:K115"/>
    <mergeCell ref="C106:J106"/>
    <mergeCell ref="B111:K111"/>
    <mergeCell ref="B112:C114"/>
    <mergeCell ref="D112:E112"/>
    <mergeCell ref="H112:K112"/>
    <mergeCell ref="D113:E113"/>
    <mergeCell ref="H113:I113"/>
    <mergeCell ref="D114:E114"/>
    <mergeCell ref="G114:K114"/>
    <mergeCell ref="B96:K96"/>
    <mergeCell ref="B97:B99"/>
    <mergeCell ref="C100:J100"/>
    <mergeCell ref="B101:B104"/>
    <mergeCell ref="C105:J105"/>
    <mergeCell ref="C87:J87"/>
    <mergeCell ref="B92:K92"/>
    <mergeCell ref="B93:C95"/>
    <mergeCell ref="D93:E93"/>
    <mergeCell ref="H93:K93"/>
    <mergeCell ref="D94:E94"/>
    <mergeCell ref="H94:I94"/>
    <mergeCell ref="D95:E95"/>
    <mergeCell ref="G95:K95"/>
    <mergeCell ref="B79:K79"/>
    <mergeCell ref="B80:B81"/>
    <mergeCell ref="C82:J82"/>
    <mergeCell ref="B83:B85"/>
    <mergeCell ref="C86:J86"/>
    <mergeCell ref="C70:J70"/>
    <mergeCell ref="B75:K75"/>
    <mergeCell ref="B76:C78"/>
    <mergeCell ref="D76:E76"/>
    <mergeCell ref="H76:K76"/>
    <mergeCell ref="D77:E77"/>
    <mergeCell ref="H77:I77"/>
    <mergeCell ref="D78:E78"/>
    <mergeCell ref="G78:K78"/>
    <mergeCell ref="D42:E42"/>
    <mergeCell ref="H42:K42"/>
    <mergeCell ref="D43:E43"/>
    <mergeCell ref="H43:I43"/>
    <mergeCell ref="D44:E44"/>
    <mergeCell ref="G44:K44"/>
    <mergeCell ref="B25:C27"/>
    <mergeCell ref="B32:B34"/>
    <mergeCell ref="H59:K59"/>
    <mergeCell ref="C53:J53"/>
    <mergeCell ref="B58:K58"/>
    <mergeCell ref="B59:C61"/>
    <mergeCell ref="D59:E59"/>
    <mergeCell ref="B41:K41"/>
    <mergeCell ref="B42:C44"/>
    <mergeCell ref="D60:E60"/>
    <mergeCell ref="H60:I60"/>
    <mergeCell ref="D61:E61"/>
    <mergeCell ref="G61:K61"/>
    <mergeCell ref="H207:K207"/>
    <mergeCell ref="H206:K206"/>
    <mergeCell ref="C18:J18"/>
    <mergeCell ref="C21:J21"/>
    <mergeCell ref="B24:K24"/>
    <mergeCell ref="D25:E25"/>
    <mergeCell ref="H25:K25"/>
    <mergeCell ref="D27:E27"/>
    <mergeCell ref="G27:K27"/>
    <mergeCell ref="B28:K28"/>
    <mergeCell ref="B29:B30"/>
    <mergeCell ref="C31:J31"/>
    <mergeCell ref="C35:J35"/>
    <mergeCell ref="C19:J19"/>
    <mergeCell ref="B62:K62"/>
    <mergeCell ref="B63:B64"/>
    <mergeCell ref="C65:J65"/>
    <mergeCell ref="B66:B68"/>
    <mergeCell ref="C69:J69"/>
    <mergeCell ref="B45:K45"/>
    <mergeCell ref="B46:B47"/>
    <mergeCell ref="C48:J48"/>
    <mergeCell ref="B49:B51"/>
    <mergeCell ref="C52:J52"/>
    <mergeCell ref="A1:K1"/>
    <mergeCell ref="A3:K3"/>
    <mergeCell ref="A5:A19"/>
    <mergeCell ref="A22:A36"/>
    <mergeCell ref="D26:E26"/>
    <mergeCell ref="B11:K11"/>
    <mergeCell ref="H9:I9"/>
    <mergeCell ref="D10:E10"/>
    <mergeCell ref="G10:K10"/>
    <mergeCell ref="B7:K7"/>
    <mergeCell ref="B8:C10"/>
    <mergeCell ref="D8:E8"/>
    <mergeCell ref="H8:K8"/>
    <mergeCell ref="D9:E9"/>
    <mergeCell ref="B12:B13"/>
    <mergeCell ref="B15:B17"/>
    <mergeCell ref="C14:J14"/>
    <mergeCell ref="C36:J36"/>
  </mergeCells>
  <phoneticPr fontId="4" type="noConversion"/>
  <printOptions gridLines="1"/>
  <pageMargins left="0.74803149606299213" right="0.74803149606299213" top="0.98425196850393704" bottom="0.82677165354330717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Company>Urząd Miasta Olsztyn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pikula.lukasz</dc:creator>
  <cp:lastModifiedBy>DBoratynski</cp:lastModifiedBy>
  <cp:lastPrinted>2014-10-01T10:02:16Z</cp:lastPrinted>
  <dcterms:created xsi:type="dcterms:W3CDTF">2010-03-19T07:30:14Z</dcterms:created>
  <dcterms:modified xsi:type="dcterms:W3CDTF">2014-10-01T13:17:09Z</dcterms:modified>
</cp:coreProperties>
</file>